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8370" firstSheet="1" activeTab="1"/>
  </bookViews>
  <sheets>
    <sheet name="Data" sheetId="1" state="hidden" r:id="rId1"/>
    <sheet name="Отчет ЗЕВИ" sheetId="2" r:id="rId2"/>
    <sheet name="Data1" sheetId="3" state="hidden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az">'Data'!$E$2:$E$9</definedName>
    <definedName name="bl">#REF!</definedName>
    <definedName name="gorivo">'Data'!$A$22:$A$30</definedName>
    <definedName name="gorivo1">'Data'!$A$21:$A$30</definedName>
    <definedName name="gorivo2">'Data'!$A$21:$A$31</definedName>
    <definedName name="oblasti">'Data'!$O$2:$R$7</definedName>
    <definedName name="oo">#REF!</definedName>
    <definedName name="PE">'Data'!$F$2:$F$5</definedName>
    <definedName name="pos">'Data1'!$G$1:$G$6</definedName>
    <definedName name="sobstvenost">'[2]do not edit'!$G$5:$G$8</definedName>
    <definedName name="аз">'Data'!$A$13:$A$22</definedName>
    <definedName name="БЛАГОЕВГРАД">#REF!</definedName>
    <definedName name="Бургас">#REF!</definedName>
    <definedName name="Година">#REF!</definedName>
    <definedName name="за">'Data'!#REF!</definedName>
    <definedName name="НПДЕВИ">'Data1'!$A$1:$A$4</definedName>
    <definedName name="_xlnm.Print_Area" localSheetId="1">'Отчет ЗЕВИ'!$A$3:$Q$87</definedName>
    <definedName name="ОБЛАСТБЛАГОЕВГРАД">#REF!</definedName>
    <definedName name="опа">'Data'!$A$2:$A$5</definedName>
    <definedName name="оф">'Data'!$E$5:$E$7</definedName>
    <definedName name="Поле">#REF!</definedName>
    <definedName name="Поле1">#REF!</definedName>
    <definedName name="Поле2">#REF!</definedName>
    <definedName name="Потенциал">'Data1'!$D$1:$D$10</definedName>
    <definedName name="Сек">#REF!</definedName>
    <definedName name="Сектор">#REF!</definedName>
    <definedName name="Сектор2">'[3]Sheet1'!$G$3:$G$10</definedName>
    <definedName name="Сектори">#REF!</definedName>
    <definedName name="ти">'Data'!$C$2:$C$10</definedName>
    <definedName name="Фин">#REF!</definedName>
    <definedName name="Финансиране">#REF!</definedName>
    <definedName name="Финансиране2">#REF!</definedName>
  </definedNames>
  <calcPr fullCalcOnLoad="1"/>
</workbook>
</file>

<file path=xl/sharedStrings.xml><?xml version="1.0" encoding="utf-8"?>
<sst xmlns="http://schemas.openxmlformats.org/spreadsheetml/2006/main" count="196" uniqueCount="154">
  <si>
    <t xml:space="preserve">ИНФОРМАЦИЯ  </t>
  </si>
  <si>
    <t>Представляващ:</t>
  </si>
  <si>
    <t>ж.к/кв………………………………………………………</t>
  </si>
  <si>
    <t xml:space="preserve">Вид енергия от ВИ </t>
  </si>
  <si>
    <t>Забележки</t>
  </si>
  <si>
    <t>Дялово участие на общината</t>
  </si>
  <si>
    <t>Инвестиции общо</t>
  </si>
  <si>
    <t>Инсталирана мощност</t>
  </si>
  <si>
    <t>Годишно производство</t>
  </si>
  <si>
    <t>Спестени енергии годишно</t>
  </si>
  <si>
    <t>ОБЩО
горива и енергии</t>
  </si>
  <si>
    <t xml:space="preserve">Спестени средства </t>
  </si>
  <si>
    <t>Ел. 
енергия</t>
  </si>
  <si>
    <t>Топл.
енергия (ТЕЦ)</t>
  </si>
  <si>
    <t xml:space="preserve"> - </t>
  </si>
  <si>
    <t>kW</t>
  </si>
  <si>
    <t>KWh/год.</t>
  </si>
  <si>
    <t>-</t>
  </si>
  <si>
    <t>лв.</t>
  </si>
  <si>
    <t>%</t>
  </si>
  <si>
    <t xml:space="preserve">Собственост на проекта 
</t>
  </si>
  <si>
    <t>Количество</t>
  </si>
  <si>
    <t xml:space="preserve">СПЕСТЕНИ ГОРИВА              </t>
  </si>
  <si>
    <t>лв./год.</t>
  </si>
  <si>
    <t>тона/год.</t>
  </si>
  <si>
    <t>Вид на горивото</t>
  </si>
  <si>
    <t>ИЗПЪЛНЕНИ ТЕХНИЧЕСКИ МЕРКИ ЗА ПРОИЗВОДСТВО НА ЕНЕРГИЯ ОТ ВИ ПРЕЗ ГОДИНАТА</t>
  </si>
  <si>
    <t>Източник на финансиране</t>
  </si>
  <si>
    <t>ОПИСАНИЕ НА МЯРКАТА ИЛИ ДЕЙНОСТТА</t>
  </si>
  <si>
    <t>Количество с примеси
L</t>
  </si>
  <si>
    <t>Вид на примеса</t>
  </si>
  <si>
    <t>Задължено лице:</t>
  </si>
  <si>
    <t>Адрес:</t>
  </si>
  <si>
    <t>Лице за контакт:</t>
  </si>
  <si>
    <t>Информация за програмата</t>
  </si>
  <si>
    <t>Отчетна година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</si>
  <si>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</si>
  <si>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Източници на финансиране</t>
  </si>
  <si>
    <t>ОЦЕНКА НА ЕФЕКТА</t>
  </si>
  <si>
    <t>ПОТРЕБЛЕНИЕ НА ГОРИВА В ОБЩИНСКИ ТРАНСПОРТ</t>
  </si>
  <si>
    <t>Биодизел, L</t>
  </si>
  <si>
    <t>Биоетанол, L</t>
  </si>
  <si>
    <t>Количество на примеса в литри</t>
  </si>
  <si>
    <t>Дизелово гориво</t>
  </si>
  <si>
    <t>Бензин</t>
  </si>
  <si>
    <t>Забележка</t>
  </si>
  <si>
    <r>
      <t xml:space="preserve">СЪОТВЕТСТВИЕ С ЧЛ. 10, АЛ. 1 ОТ ЗЕВИ
</t>
    </r>
    <r>
      <rPr>
        <i/>
        <sz val="11"/>
        <color indexed="8"/>
        <rFont val="Calibri"/>
        <family val="2"/>
      </rPr>
      <t>(избира се от падащо меню)</t>
    </r>
  </si>
  <si>
    <t>ОЦЕНКА НА ЕФЕКТA</t>
  </si>
  <si>
    <t>Вид гориво</t>
  </si>
  <si>
    <t>KWh/год</t>
  </si>
  <si>
    <t>Начална и крайна дата на мярката</t>
  </si>
  <si>
    <t>Наименование на мярката:</t>
  </si>
  <si>
    <t>Брикети</t>
  </si>
  <si>
    <t>Газ пропан бутан</t>
  </si>
  <si>
    <t>Държавна</t>
  </si>
  <si>
    <t xml:space="preserve">Вятърна </t>
  </si>
  <si>
    <t>ОП</t>
  </si>
  <si>
    <t>EE</t>
  </si>
  <si>
    <t>Общинска</t>
  </si>
  <si>
    <t>Слънчева</t>
  </si>
  <si>
    <t>ФЕЕВИ</t>
  </si>
  <si>
    <t>TE</t>
  </si>
  <si>
    <t>Частна</t>
  </si>
  <si>
    <t>Водноелектрическа</t>
  </si>
  <si>
    <t>КЛЕЕВЕИ</t>
  </si>
  <si>
    <t>EO</t>
  </si>
  <si>
    <t>Смесена</t>
  </si>
  <si>
    <t>Биомаса</t>
  </si>
  <si>
    <t>ПУДООС</t>
  </si>
  <si>
    <t>Т и О</t>
  </si>
  <si>
    <t xml:space="preserve">Аеротермална </t>
  </si>
  <si>
    <t>ПЕЕ</t>
  </si>
  <si>
    <t>Геотермална</t>
  </si>
  <si>
    <t>REECL</t>
  </si>
  <si>
    <t xml:space="preserve">Хидротермална </t>
  </si>
  <si>
    <t xml:space="preserve">смесено </t>
  </si>
  <si>
    <t>Сметищен газ</t>
  </si>
  <si>
    <t>друго</t>
  </si>
  <si>
    <t>Газ от отпадни води</t>
  </si>
  <si>
    <t>горива</t>
  </si>
  <si>
    <t>(Kwh/kg)</t>
  </si>
  <si>
    <t xml:space="preserve"> t CO2/MWh</t>
  </si>
  <si>
    <t>Кафяви въглища</t>
  </si>
  <si>
    <t>Черни/Антрацитни въглища</t>
  </si>
  <si>
    <t>Лигнитни въглища</t>
  </si>
  <si>
    <t>Въглища от внос</t>
  </si>
  <si>
    <t>Кокс</t>
  </si>
  <si>
    <t>Газьол</t>
  </si>
  <si>
    <t>Мазут</t>
  </si>
  <si>
    <t>Природен газ</t>
  </si>
  <si>
    <t>Вид произведена енергия от ВИ</t>
  </si>
  <si>
    <t>държавна, общинска, частна, смесена</t>
  </si>
  <si>
    <t>(избира се от падащо меню)</t>
  </si>
  <si>
    <r>
      <t>t/год.; 1000nm</t>
    </r>
    <r>
      <rPr>
        <i/>
        <vertAlign val="superscript"/>
        <sz val="10"/>
        <rFont val="Calibri"/>
        <family val="2"/>
      </rPr>
      <t>3</t>
    </r>
    <r>
      <rPr>
        <i/>
        <sz val="10"/>
        <rFont val="Calibri"/>
        <family val="2"/>
      </rPr>
      <t>/год.</t>
    </r>
  </si>
  <si>
    <t>Дата :</t>
  </si>
  <si>
    <t>Име и фамилия на представляващия:</t>
  </si>
  <si>
    <t>(дд/мм/ггггг)</t>
  </si>
  <si>
    <t xml:space="preserve">Подпис: </t>
  </si>
  <si>
    <t>Анализ на възможностите за изграждане на геотермални системи за отопление и/или охлаждане на сгради – общинска собственост</t>
  </si>
  <si>
    <t>Мерки за използване на енергия от възобновяеми източници при изграждане или реконструкция, основно обновяване, основен ремонт или преустройство на сгради - общинска собственост</t>
  </si>
  <si>
    <t>Мерки за използване на енергия от възобновяеми източници при външно изкуствено осветление на улици, площади, паркове, градини и други недвижими имоти – публична общинска собственост, както и при осъществяването на други общински дейности</t>
  </si>
  <si>
    <t>Мерки за насърчаване на производството и използването на електрическа енергия, топлинна енергия и енергия за охлаждане, произведена от възобновяеми източници, както и такава, произведена от биомаса от отпадъци, генерирани на територията на общината</t>
  </si>
  <si>
    <t>Мерки за използване на енергия от възобновяеми източници в общинския транспорт, както и на възобновяеми течни и газообразни транспортни горива от небиологичен произход и рециклирани горива в транспорта</t>
  </si>
  <si>
    <t>Анализ на възможностите за изграждане на енергийни обекти за производство на енергия от възобновяеми източници върху покривните и фасадните конструкции на сгради - общинска собственост</t>
  </si>
  <si>
    <t>Схеми за подпомагане на проекти за производство и потребление на електрическа енергия, топлинна енергия и енергия за охлаждане от ВИ, включително индивидуални системи за използване на електрическа енергия, топлинна енергия и енергия за охлаждане от ВИ, за производство и потребление на биогаз и зелен водород, както и на възобновяеми течни и газообразни транспортни горива от небиологичен произход и рециклирани горива в транспорта</t>
  </si>
  <si>
    <t>Схеми за подпомагане на проекти за модернизация и разширение на топлопреносни мрежи или за изграждане на топлопреносни мрежи в населени места, отговарящи на изискванията за обособена територия по чл. 43, ал. 7 от Закона за енергетиката</t>
  </si>
  <si>
    <t>Разработване и/или актуализиране на общите и подробните устройствени планове, свързани с реализация на благоустройствени работи за изпълнение на проекти, във връзка с мерките по т. 2, 3 и 4 от чл. 10, ал. 1 от ЗЕВИ</t>
  </si>
  <si>
    <t xml:space="preserve">Ежегодни информационни и обучителни кампании сред населението на съответната община за мерките за подпомагане, ползите и практическите особености на развитието и използването на електрическа енергия, топлинна енергия и енергия за охлаждане от ВИ, биогаз, зелен водород и енергия от ВИ в транспорта </t>
  </si>
  <si>
    <t>Вятърна електроцентрала</t>
  </si>
  <si>
    <t>Водноелектрическа централа</t>
  </si>
  <si>
    <t xml:space="preserve">Централа за производство на електрическа енергия от биомаса </t>
  </si>
  <si>
    <t>ИНСТАЛИРАНА МОЩНОСТ KW</t>
  </si>
  <si>
    <t>Фотоволтаична електроцентрала</t>
  </si>
  <si>
    <t>ДАТА НАВЪВЕЖДАНЕ В ЕКСПЛОАТАЦИЯ</t>
  </si>
  <si>
    <t>ПОЗИЦИЯ НА ИНСТАЛАЦИЯТА (ВЪРХУ ПОКРИВ, НАЗЕМНА, СМЕСЕНА), СИСТЕМА ЗА СЪХРАНЕНИЕ НА ЕНЕРГИЯТА (ДА, НЕ)</t>
  </si>
  <si>
    <t>ТИП НА ИНСТАЛАЦИЯТА
(избира се от падащо меню)</t>
  </si>
  <si>
    <t>ВЪРХУ ПОКРИВ; ДА</t>
  </si>
  <si>
    <t>ВЪРХУ ПОКРИВ; НЕ</t>
  </si>
  <si>
    <t>НАЗЕМНА; ДА</t>
  </si>
  <si>
    <t>СМЕСЕНА; ДА</t>
  </si>
  <si>
    <t>СМЕСЕНА; НЕ</t>
  </si>
  <si>
    <t>НАЗЕМНА; НЕ</t>
  </si>
  <si>
    <t>ПОТРЕБИТЕЛ, ЕИК, НАСЕЛЕНО МЯСТО</t>
  </si>
  <si>
    <t>МЕРКИ ОТ ОБЩИНСКАТА ПРОГРАМА ПО ЧЛ. 10, АЛ. 1 ОТ ЗЕВИ</t>
  </si>
  <si>
    <t xml:space="preserve"> ОЦЕНКИ ЗА НАЛИЧНИЯ И ПРОГНОЗНИЯ</t>
  </si>
  <si>
    <t>ПЛАНИРАНИ/ИЗПЪЛНЕНИ ДЕЙНОСТИ</t>
  </si>
  <si>
    <t>ВЪВЕДЕНИ В ЕКСПЛОАТАЦИЯ ИНСТАЛАЦИИ ЗА ПРОИЗВОДСТВО НА ЕЛЕКТРИЧЕСКА ЕНЕРГИЯ НА КРАЙНИ КЛИЕНТИ ПО ЧЛ. 18А - КРАЕН КЛИЕНТ ПОТРЕБИТЕЛ НА СОБСТВЕНА ЕЛЕКТРИЧЕСКА ЕНЕРГИЯ ОТ ВЪЗОБНОВЯЕМИ ИЗТОЧНИЦИ</t>
  </si>
  <si>
    <t>Община Брусарци</t>
  </si>
  <si>
    <t>ЕИК: 000320580</t>
  </si>
  <si>
    <t>п.к: 3680</t>
  </si>
  <si>
    <t>Адм. област: Монтана</t>
  </si>
  <si>
    <t>гр. Брусарци</t>
  </si>
  <si>
    <t>ул "Георги Димитров"</t>
  </si>
  <si>
    <t>№ 85</t>
  </si>
  <si>
    <t>тел./GSM 09783 /22-11</t>
  </si>
  <si>
    <t>E-mail: obshtina@brusartsi.egov.bg</t>
  </si>
  <si>
    <t>Наташа Младенова - кмет на община Брусарци</t>
  </si>
  <si>
    <t>инж. Петър Димитров - заместник-кмет на община Брусарци</t>
  </si>
  <si>
    <t>тел./GSM 0889692287</t>
  </si>
  <si>
    <t>E-mail: p.dimitrov29@abv.bg</t>
  </si>
  <si>
    <t>2023 г.</t>
  </si>
  <si>
    <t>за изпълнение на Общинска програма за насърчаване използването на енергия от възобновяеми източници и биогорива (ОПНИЕВИБГ) на община Брусарци</t>
  </si>
  <si>
    <t>Дългосрочна ОПНИЕВИБГ на община Брусарци. От 2020 г. До 2029 г.</t>
  </si>
  <si>
    <t>"КРИД" ООД, ЕИК 111031788, гр.Брусарци</t>
  </si>
  <si>
    <t>"БАРСА 83" ЕООД, ЕИК 201379637. гр. Брусарци</t>
  </si>
  <si>
    <t>"ХРАНЕВРОСТРОЙ" ООД, ЕИК 204412448, с.Василовци</t>
  </si>
  <si>
    <t>"МВЕЦ Дъбник"ЕООД, ЕИК 203886607, с.Смирненски</t>
  </si>
  <si>
    <t>подадено уведомление по чл.151 ал.10 от ЗУТ на 12.05.2024 г.</t>
  </si>
  <si>
    <t>Даниела Цветанова Петрова, гр.Брусарци</t>
  </si>
  <si>
    <t>Аспарух Иванов Първанов, с.Дондуково</t>
  </si>
  <si>
    <t>обекта е VI 
категория, съгл.чл.178, ал.2 от ЗУТ не се въвежда в експлоатация</t>
  </si>
  <si>
    <t>обекта е VI категория, съгл.чл.178, ал.2 от ЗУТ не се въвежда в експлоатация</t>
  </si>
  <si>
    <t>Наташа Михайлова</t>
  </si>
  <si>
    <t>20.03.2024г.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</si>
</sst>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#,##0.0000"/>
    <numFmt numFmtId="176" formatCode="[$-F800]dddd\,\ mmmm\ dd\,\ yyyy"/>
    <numFmt numFmtId="177" formatCode="#,##0.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vertAlign val="subscript"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b/>
      <sz val="10"/>
      <color indexed="56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27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theme="7" tint="0.7999799847602844"/>
      <name val="Calibri"/>
      <family val="2"/>
    </font>
    <font>
      <b/>
      <sz val="11"/>
      <color theme="7" tint="0.7999799847602844"/>
      <name val="Calibri"/>
      <family val="2"/>
    </font>
    <font>
      <b/>
      <sz val="11"/>
      <color theme="8" tint="0.7999799847602844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6E7E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0" fontId="4" fillId="0" borderId="0">
      <alignment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0" fillId="20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29" borderId="6" applyNumberFormat="0" applyAlignment="0" applyProtection="0"/>
    <xf numFmtId="0" fontId="43" fillId="29" borderId="2" applyNumberFormat="0" applyAlignment="0" applyProtection="0"/>
    <xf numFmtId="0" fontId="44" fillId="30" borderId="7" applyNumberFormat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37" applyFont="1" applyBorder="1" applyAlignment="1" applyProtection="1">
      <alignment horizontal="center" vertical="center" wrapText="1"/>
      <protection locked="0"/>
    </xf>
    <xf numFmtId="0" fontId="3" fillId="0" borderId="13" xfId="37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/>
    </xf>
    <xf numFmtId="0" fontId="0" fillId="33" borderId="15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/>
    </xf>
    <xf numFmtId="2" fontId="3" fillId="34" borderId="12" xfId="38" applyNumberFormat="1" applyFont="1" applyFill="1" applyBorder="1" applyAlignment="1">
      <alignment horizontal="center" vertical="center" wrapText="1"/>
    </xf>
    <xf numFmtId="0" fontId="7" fillId="35" borderId="12" xfId="51" applyFont="1" applyFill="1" applyBorder="1" applyAlignment="1">
      <alignment horizontal="center" vertical="center" wrapText="1"/>
    </xf>
    <xf numFmtId="3" fontId="7" fillId="35" borderId="12" xfId="51" applyNumberFormat="1" applyFont="1" applyFill="1" applyBorder="1" applyAlignment="1">
      <alignment horizontal="center" vertical="center" wrapText="1"/>
    </xf>
    <xf numFmtId="0" fontId="7" fillId="35" borderId="12" xfId="51" applyFont="1" applyFill="1" applyBorder="1" applyAlignment="1">
      <alignment horizontal="center" vertical="center" wrapText="1"/>
    </xf>
    <xf numFmtId="1" fontId="7" fillId="35" borderId="12" xfId="51" applyNumberFormat="1" applyFont="1" applyFill="1" applyBorder="1" applyAlignment="1">
      <alignment horizontal="center" vertical="center" wrapText="1"/>
    </xf>
    <xf numFmtId="0" fontId="2" fillId="0" borderId="0" xfId="37" applyFont="1" applyAlignment="1">
      <alignment wrapText="1"/>
      <protection/>
    </xf>
    <xf numFmtId="0" fontId="2" fillId="0" borderId="0" xfId="36">
      <alignment/>
      <protection/>
    </xf>
    <xf numFmtId="0" fontId="2" fillId="0" borderId="0" xfId="36" applyFont="1">
      <alignment/>
      <protection/>
    </xf>
    <xf numFmtId="0" fontId="2" fillId="0" borderId="0" xfId="37" applyFont="1">
      <alignment/>
      <protection/>
    </xf>
    <xf numFmtId="0" fontId="2" fillId="0" borderId="0" xfId="36" applyFont="1" applyAlignment="1">
      <alignment wrapText="1"/>
      <protection/>
    </xf>
    <xf numFmtId="0" fontId="2" fillId="0" borderId="0" xfId="37" applyFont="1" applyAlignment="1">
      <alignment horizontal="left" vertical="center" wrapText="1"/>
      <protection/>
    </xf>
    <xf numFmtId="0" fontId="3" fillId="0" borderId="0" xfId="37" applyFont="1" applyAlignment="1">
      <alignment vertical="center"/>
      <protection/>
    </xf>
    <xf numFmtId="0" fontId="9" fillId="0" borderId="0" xfId="36" applyFont="1" applyAlignment="1">
      <alignment vertical="top" wrapText="1"/>
      <protection/>
    </xf>
    <xf numFmtId="0" fontId="2" fillId="0" borderId="0" xfId="36" applyAlignment="1">
      <alignment wrapText="1"/>
      <protection/>
    </xf>
    <xf numFmtId="0" fontId="2" fillId="0" borderId="0" xfId="36" applyFont="1" applyAlignment="1">
      <alignment horizontal="left"/>
      <protection/>
    </xf>
    <xf numFmtId="0" fontId="2" fillId="0" borderId="0" xfId="37" applyFont="1" applyAlignment="1">
      <alignment horizontal="center" vertical="center" wrapText="1"/>
      <protection/>
    </xf>
    <xf numFmtId="0" fontId="2" fillId="0" borderId="12" xfId="36" applyBorder="1">
      <alignment/>
      <protection/>
    </xf>
    <xf numFmtId="0" fontId="2" fillId="0" borderId="12" xfId="36" applyBorder="1" applyAlignment="1">
      <alignment wrapText="1"/>
      <protection/>
    </xf>
    <xf numFmtId="0" fontId="2" fillId="0" borderId="12" xfId="36" applyFont="1" applyFill="1" applyBorder="1" applyAlignment="1">
      <alignment horizontal="left" vertical="center"/>
      <protection/>
    </xf>
    <xf numFmtId="0" fontId="2" fillId="0" borderId="12" xfId="36" applyFont="1" applyFill="1" applyBorder="1" applyAlignment="1">
      <alignment horizontal="center" vertical="center"/>
      <protection/>
    </xf>
    <xf numFmtId="0" fontId="2" fillId="0" borderId="12" xfId="36" applyFill="1" applyBorder="1">
      <alignment/>
      <protection/>
    </xf>
    <xf numFmtId="14" fontId="0" fillId="0" borderId="0" xfId="0" applyNumberFormat="1" applyAlignment="1">
      <alignment horizontal="left"/>
    </xf>
    <xf numFmtId="0" fontId="50" fillId="0" borderId="0" xfId="0" applyFont="1" applyAlignment="1">
      <alignment/>
    </xf>
    <xf numFmtId="0" fontId="50" fillId="6" borderId="12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vertical="center"/>
    </xf>
    <xf numFmtId="0" fontId="0" fillId="10" borderId="1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 wrapText="1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182" fontId="2" fillId="0" borderId="12" xfId="3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53" fillId="5" borderId="15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4" fillId="6" borderId="15" xfId="0" applyFont="1" applyFill="1" applyBorder="1" applyAlignment="1">
      <alignment vertical="center" wrapText="1"/>
    </xf>
    <xf numFmtId="14" fontId="30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3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21" xfId="0" applyFill="1" applyBorder="1" applyAlignment="1" applyProtection="1">
      <alignment horizontal="left" vertical="center" wrapText="1"/>
      <protection locked="0"/>
    </xf>
    <xf numFmtId="14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2" xfId="0" applyFont="1" applyFill="1" applyBorder="1" applyAlignment="1" applyProtection="1">
      <alignment horizontal="center" vertical="center" wrapText="1"/>
      <protection locked="0"/>
    </xf>
    <xf numFmtId="0" fontId="0" fillId="36" borderId="12" xfId="0" applyFill="1" applyBorder="1" applyAlignment="1">
      <alignment horizontal="center" vertical="center" wrapText="1"/>
    </xf>
    <xf numFmtId="0" fontId="50" fillId="36" borderId="15" xfId="0" applyFont="1" applyFill="1" applyBorder="1" applyAlignment="1" applyProtection="1">
      <alignment horizontal="left" vertical="center" wrapText="1"/>
      <protection locked="0"/>
    </xf>
    <xf numFmtId="0" fontId="50" fillId="36" borderId="16" xfId="0" applyFont="1" applyFill="1" applyBorder="1" applyAlignment="1" applyProtection="1">
      <alignment horizontal="left" vertical="center" wrapText="1"/>
      <protection locked="0"/>
    </xf>
    <xf numFmtId="0" fontId="50" fillId="36" borderId="22" xfId="0" applyFont="1" applyFill="1" applyBorder="1" applyAlignment="1" applyProtection="1">
      <alignment horizontal="left" vertical="center" wrapText="1"/>
      <protection locked="0"/>
    </xf>
    <xf numFmtId="2" fontId="3" fillId="34" borderId="12" xfId="38" applyNumberFormat="1" applyFont="1" applyFill="1" applyBorder="1" applyAlignment="1">
      <alignment horizontal="center" vertical="center" wrapText="1"/>
    </xf>
    <xf numFmtId="0" fontId="3" fillId="34" borderId="12" xfId="38" applyFont="1" applyFill="1" applyBorder="1" applyAlignment="1">
      <alignment horizontal="center" vertical="center" wrapText="1"/>
    </xf>
    <xf numFmtId="0" fontId="50" fillId="5" borderId="16" xfId="0" applyFont="1" applyFill="1" applyBorder="1" applyAlignment="1">
      <alignment horizontal="center" vertical="center" wrapText="1"/>
    </xf>
    <xf numFmtId="0" fontId="50" fillId="5" borderId="22" xfId="0" applyFont="1" applyFill="1" applyBorder="1" applyAlignment="1">
      <alignment horizontal="center" vertical="center" wrapText="1"/>
    </xf>
    <xf numFmtId="0" fontId="33" fillId="6" borderId="16" xfId="0" applyFont="1" applyFill="1" applyBorder="1" applyAlignment="1">
      <alignment horizontal="center" vertical="center" wrapText="1"/>
    </xf>
    <xf numFmtId="0" fontId="33" fillId="6" borderId="22" xfId="0" applyFont="1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left" vertical="center" wrapText="1"/>
      <protection locked="0"/>
    </xf>
    <xf numFmtId="0" fontId="0" fillId="6" borderId="10" xfId="0" applyFill="1" applyBorder="1" applyAlignment="1" applyProtection="1">
      <alignment horizontal="center" vertical="center" wrapText="1"/>
      <protection locked="0"/>
    </xf>
    <xf numFmtId="0" fontId="0" fillId="6" borderId="11" xfId="0" applyFill="1" applyBorder="1" applyAlignment="1" applyProtection="1">
      <alignment horizontal="center" vertical="center" wrapText="1"/>
      <protection locked="0"/>
    </xf>
    <xf numFmtId="0" fontId="0" fillId="6" borderId="20" xfId="0" applyFill="1" applyBorder="1" applyAlignment="1" applyProtection="1">
      <alignment horizontal="center" vertical="center" wrapText="1"/>
      <protection locked="0"/>
    </xf>
    <xf numFmtId="0" fontId="0" fillId="6" borderId="18" xfId="0" applyFill="1" applyBorder="1" applyAlignment="1" applyProtection="1">
      <alignment horizontal="center" vertical="center" wrapText="1"/>
      <protection locked="0"/>
    </xf>
    <xf numFmtId="0" fontId="0" fillId="6" borderId="14" xfId="0" applyFill="1" applyBorder="1" applyAlignment="1" applyProtection="1">
      <alignment horizontal="center" vertical="center" wrapText="1"/>
      <protection locked="0"/>
    </xf>
    <xf numFmtId="0" fontId="0" fillId="6" borderId="21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6" borderId="12" xfId="0" applyFill="1" applyBorder="1" applyAlignment="1" applyProtection="1">
      <alignment horizontal="left" vertical="center" wrapText="1"/>
      <protection locked="0"/>
    </xf>
    <xf numFmtId="0" fontId="3" fillId="34" borderId="12" xfId="38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2" fillId="34" borderId="12" xfId="38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Font="1" applyBorder="1" applyAlignment="1" applyProtection="1">
      <alignment horizontal="center"/>
      <protection locked="0"/>
    </xf>
    <xf numFmtId="0" fontId="55" fillId="0" borderId="16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4" borderId="12" xfId="0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  <xf numFmtId="0" fontId="56" fillId="0" borderId="0" xfId="0" applyFont="1" applyAlignment="1">
      <alignment horizontal="center"/>
    </xf>
    <xf numFmtId="0" fontId="56" fillId="0" borderId="0" xfId="0" applyFont="1" applyBorder="1" applyAlignment="1" applyProtection="1">
      <alignment horizontal="center"/>
      <protection locked="0"/>
    </xf>
    <xf numFmtId="0" fontId="0" fillId="4" borderId="17" xfId="0" applyFill="1" applyBorder="1" applyAlignment="1">
      <alignment horizontal="center" vertical="center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55" fillId="0" borderId="12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50" fillId="35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50" fillId="6" borderId="18" xfId="0" applyFont="1" applyFill="1" applyBorder="1" applyAlignment="1">
      <alignment horizontal="center" vertical="center"/>
    </xf>
    <xf numFmtId="0" fontId="50" fillId="6" borderId="16" xfId="0" applyFont="1" applyFill="1" applyBorder="1" applyAlignment="1">
      <alignment horizontal="center" vertical="center"/>
    </xf>
    <xf numFmtId="0" fontId="50" fillId="6" borderId="22" xfId="0" applyFont="1" applyFill="1" applyBorder="1" applyAlignment="1">
      <alignment horizontal="center" vertical="center"/>
    </xf>
    <xf numFmtId="0" fontId="50" fillId="6" borderId="15" xfId="0" applyFont="1" applyFill="1" applyBorder="1" applyAlignment="1">
      <alignment horizontal="center" vertical="center" wrapText="1"/>
    </xf>
    <xf numFmtId="0" fontId="50" fillId="6" borderId="16" xfId="0" applyFont="1" applyFill="1" applyBorder="1" applyAlignment="1">
      <alignment horizontal="center" vertical="center" wrapText="1"/>
    </xf>
    <xf numFmtId="0" fontId="50" fillId="6" borderId="22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50" fillId="6" borderId="12" xfId="0" applyFont="1" applyFill="1" applyBorder="1" applyAlignment="1">
      <alignment horizontal="center" vertical="center" wrapText="1"/>
    </xf>
    <xf numFmtId="0" fontId="50" fillId="6" borderId="12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5" borderId="12" xfId="0" applyFill="1" applyBorder="1" applyAlignment="1">
      <alignment horizontal="center" vertical="center" wrapText="1"/>
    </xf>
    <xf numFmtId="0" fontId="0" fillId="5" borderId="12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50" fillId="4" borderId="12" xfId="0" applyFont="1" applyFill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_Otchet_planove_new" xfId="37"/>
    <cellStyle name="Note 2" xfId="38"/>
    <cellStyle name="Percent 2" xfId="39"/>
    <cellStyle name="Style 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TsKulevska\AppData\Local\Microsoft\Windows\Temporary%20Internet%20Files\Content.IE5\4X9RAIQR\forma%20ZEVI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knaydenov\Local%20Settings\Temporary%20Internet%20Files\Content.IE5\SK4KWQ6B\Otchet_planove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бщи данни"/>
      <sheetName val="мерки ВИЕ"/>
      <sheetName val="потребление БГ"/>
      <sheetName val="анализи"/>
      <sheetName val="мерки за насърчаване"/>
      <sheetName val="списък на сгради"/>
      <sheetName val="Sheet3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G5" t="str">
            <v>Д</v>
          </cell>
        </row>
        <row r="6">
          <cell r="G6" t="str">
            <v>О</v>
          </cell>
        </row>
        <row r="7">
          <cell r="G7" t="str">
            <v>Ч</v>
          </cell>
        </row>
        <row r="8">
          <cell r="G8" t="str">
            <v>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26.28125" style="26" customWidth="1"/>
    <col min="2" max="2" width="25.140625" style="26" customWidth="1"/>
    <col min="3" max="3" width="27.00390625" style="26" customWidth="1"/>
    <col min="4" max="4" width="14.140625" style="26" customWidth="1"/>
    <col min="5" max="5" width="16.7109375" style="26" customWidth="1"/>
    <col min="6" max="16384" width="9.140625" style="26" customWidth="1"/>
  </cols>
  <sheetData>
    <row r="1" ht="12.75">
      <c r="A1" s="25"/>
    </row>
    <row r="2" spans="1:18" ht="12.75" customHeight="1">
      <c r="A2" s="27" t="s">
        <v>54</v>
      </c>
      <c r="B2" s="28"/>
      <c r="C2" s="27" t="s">
        <v>55</v>
      </c>
      <c r="D2" s="29"/>
      <c r="E2" s="29" t="s">
        <v>56</v>
      </c>
      <c r="F2" s="30" t="s">
        <v>57</v>
      </c>
      <c r="G2" s="31"/>
      <c r="H2" s="31"/>
      <c r="I2" s="31"/>
      <c r="J2" s="31"/>
      <c r="K2" s="31"/>
      <c r="L2" s="31"/>
      <c r="M2" s="31"/>
      <c r="N2" s="31"/>
      <c r="O2" s="32"/>
      <c r="P2" s="32"/>
      <c r="Q2" s="32"/>
      <c r="R2" s="32"/>
    </row>
    <row r="3" spans="1:18" ht="12.75" customHeight="1">
      <c r="A3" s="27" t="s">
        <v>58</v>
      </c>
      <c r="C3" s="27" t="s">
        <v>59</v>
      </c>
      <c r="D3" s="29"/>
      <c r="E3" s="29" t="s">
        <v>60</v>
      </c>
      <c r="F3" s="30" t="s">
        <v>61</v>
      </c>
      <c r="G3" s="33"/>
      <c r="O3" s="32"/>
      <c r="P3" s="32"/>
      <c r="Q3" s="32"/>
      <c r="R3" s="32"/>
    </row>
    <row r="4" spans="1:18" ht="12.75">
      <c r="A4" s="27" t="s">
        <v>62</v>
      </c>
      <c r="C4" s="27" t="s">
        <v>63</v>
      </c>
      <c r="D4" s="29"/>
      <c r="E4" s="26" t="s">
        <v>64</v>
      </c>
      <c r="F4" s="30" t="s">
        <v>65</v>
      </c>
      <c r="G4" s="33"/>
      <c r="O4" s="32"/>
      <c r="P4" s="32"/>
      <c r="Q4" s="32"/>
      <c r="R4" s="32"/>
    </row>
    <row r="5" spans="1:18" ht="12.75" customHeight="1">
      <c r="A5" s="27" t="s">
        <v>66</v>
      </c>
      <c r="C5" s="27" t="s">
        <v>67</v>
      </c>
      <c r="D5" s="29"/>
      <c r="E5" s="29" t="s">
        <v>68</v>
      </c>
      <c r="F5" s="34" t="s">
        <v>69</v>
      </c>
      <c r="G5" s="33"/>
      <c r="O5" s="32"/>
      <c r="P5" s="32"/>
      <c r="Q5" s="32"/>
      <c r="R5" s="32"/>
    </row>
    <row r="6" spans="3:18" ht="12.75" customHeight="1">
      <c r="C6" s="27" t="s">
        <v>70</v>
      </c>
      <c r="D6" s="29"/>
      <c r="E6" s="29" t="s">
        <v>71</v>
      </c>
      <c r="F6" s="35"/>
      <c r="G6" s="33"/>
      <c r="O6" s="32"/>
      <c r="P6" s="32"/>
      <c r="Q6" s="32"/>
      <c r="R6" s="32"/>
    </row>
    <row r="7" spans="2:18" ht="12.75" customHeight="1">
      <c r="B7" s="28"/>
      <c r="C7" s="27" t="s">
        <v>72</v>
      </c>
      <c r="D7" s="29"/>
      <c r="E7" s="27" t="s">
        <v>73</v>
      </c>
      <c r="F7" s="35"/>
      <c r="G7" s="33"/>
      <c r="O7" s="32"/>
      <c r="P7" s="32"/>
      <c r="Q7" s="32"/>
      <c r="R7" s="32"/>
    </row>
    <row r="8" spans="2:7" ht="12.75" customHeight="1">
      <c r="B8" s="28"/>
      <c r="C8" s="27" t="s">
        <v>74</v>
      </c>
      <c r="D8" s="29"/>
      <c r="E8" s="33" t="s">
        <v>75</v>
      </c>
      <c r="F8" s="35"/>
      <c r="G8" s="33"/>
    </row>
    <row r="9" spans="2:7" ht="12.75">
      <c r="B9" s="28"/>
      <c r="C9" s="27" t="s">
        <v>76</v>
      </c>
      <c r="D9" s="29"/>
      <c r="E9" s="33" t="s">
        <v>77</v>
      </c>
      <c r="F9" s="35"/>
      <c r="G9" s="33"/>
    </row>
    <row r="10" spans="2:7" ht="12.75">
      <c r="B10" s="28"/>
      <c r="C10" s="27" t="s">
        <v>78</v>
      </c>
      <c r="D10" s="29"/>
      <c r="F10" s="28"/>
      <c r="G10" s="33"/>
    </row>
    <row r="11" spans="3:7" ht="12.75">
      <c r="C11" s="33"/>
      <c r="D11" s="29"/>
      <c r="E11" s="33"/>
      <c r="F11" s="33"/>
      <c r="G11" s="33"/>
    </row>
    <row r="12" spans="3:7" ht="12.75">
      <c r="C12" s="33"/>
      <c r="D12" s="33"/>
      <c r="E12" s="33"/>
      <c r="F12" s="33"/>
      <c r="G12" s="33"/>
    </row>
    <row r="13" spans="1:7" ht="12.75">
      <c r="A13" s="29"/>
      <c r="C13" s="33"/>
      <c r="D13" s="33"/>
      <c r="E13" s="33"/>
      <c r="F13" s="33"/>
      <c r="G13" s="33"/>
    </row>
    <row r="14" spans="3:7" ht="12.75">
      <c r="C14" s="33"/>
      <c r="D14" s="33"/>
      <c r="E14" s="33"/>
      <c r="F14" s="33"/>
      <c r="G14" s="33"/>
    </row>
    <row r="15" spans="3:7" ht="12.75">
      <c r="C15" s="33"/>
      <c r="D15" s="33"/>
      <c r="E15" s="33"/>
      <c r="F15" s="33"/>
      <c r="G15" s="33"/>
    </row>
    <row r="16" spans="3:7" ht="12.75">
      <c r="C16" s="33"/>
      <c r="D16" s="33"/>
      <c r="E16" s="33"/>
      <c r="F16" s="33"/>
      <c r="G16" s="33"/>
    </row>
    <row r="17" spans="3:7" ht="12.75">
      <c r="C17" s="33"/>
      <c r="D17" s="33"/>
      <c r="E17" s="33"/>
      <c r="F17" s="33"/>
      <c r="G17" s="33"/>
    </row>
    <row r="18" spans="3:7" ht="12.75">
      <c r="C18" s="33"/>
      <c r="D18" s="33"/>
      <c r="E18" s="33"/>
      <c r="F18" s="33"/>
      <c r="G18" s="33"/>
    </row>
    <row r="19" spans="4:7" ht="13.5" customHeight="1">
      <c r="D19" s="33"/>
      <c r="E19" s="33"/>
      <c r="F19" s="33"/>
      <c r="G19" s="33"/>
    </row>
    <row r="20" spans="1:3" ht="12.75">
      <c r="A20" s="36" t="s">
        <v>79</v>
      </c>
      <c r="B20" s="36" t="s">
        <v>80</v>
      </c>
      <c r="C20" s="37" t="s">
        <v>81</v>
      </c>
    </row>
    <row r="21" spans="1:3" ht="18" customHeight="1">
      <c r="A21" s="38" t="s">
        <v>82</v>
      </c>
      <c r="B21" s="36">
        <v>2.917</v>
      </c>
      <c r="C21" s="36">
        <v>0.36</v>
      </c>
    </row>
    <row r="22" spans="1:3" ht="16.5" customHeight="1">
      <c r="A22" s="38" t="s">
        <v>83</v>
      </c>
      <c r="B22" s="36">
        <v>4.778</v>
      </c>
      <c r="C22" s="36">
        <v>0.36</v>
      </c>
    </row>
    <row r="23" spans="1:3" ht="15.75" customHeight="1">
      <c r="A23" s="38" t="s">
        <v>84</v>
      </c>
      <c r="B23" s="36">
        <v>3.611</v>
      </c>
      <c r="C23" s="36">
        <v>0.36</v>
      </c>
    </row>
    <row r="24" spans="1:3" ht="12.75" customHeight="1">
      <c r="A24" s="38" t="s">
        <v>52</v>
      </c>
      <c r="B24" s="36">
        <v>5.555</v>
      </c>
      <c r="C24" s="36">
        <v>0.36</v>
      </c>
    </row>
    <row r="25" spans="1:3" ht="12.75" customHeight="1">
      <c r="A25" s="38" t="s">
        <v>85</v>
      </c>
      <c r="B25" s="36">
        <v>7.083</v>
      </c>
      <c r="C25" s="36">
        <v>0.36</v>
      </c>
    </row>
    <row r="26" spans="1:3" ht="12.75">
      <c r="A26" s="38" t="s">
        <v>86</v>
      </c>
      <c r="B26" s="36">
        <v>7.166</v>
      </c>
      <c r="C26" s="36">
        <v>0.36</v>
      </c>
    </row>
    <row r="27" spans="1:3" ht="12.75" customHeight="1">
      <c r="A27" s="38" t="s">
        <v>87</v>
      </c>
      <c r="B27" s="36">
        <v>11.569</v>
      </c>
      <c r="C27" s="36">
        <v>0.29</v>
      </c>
    </row>
    <row r="28" spans="1:3" ht="12.75" customHeight="1">
      <c r="A28" s="38" t="s">
        <v>88</v>
      </c>
      <c r="B28" s="36">
        <v>11.111</v>
      </c>
      <c r="C28" s="36">
        <v>0.29</v>
      </c>
    </row>
    <row r="29" spans="1:3" ht="12.75">
      <c r="A29" s="38" t="s">
        <v>53</v>
      </c>
      <c r="B29" s="36">
        <v>12.777</v>
      </c>
      <c r="C29" s="36">
        <v>0.22</v>
      </c>
    </row>
    <row r="30" spans="1:3" ht="12.75">
      <c r="A30" s="38" t="s">
        <v>89</v>
      </c>
      <c r="B30" s="36">
        <v>9.035</v>
      </c>
      <c r="C30" s="36">
        <v>0.22</v>
      </c>
    </row>
    <row r="31" spans="1:3" ht="12.75">
      <c r="A31" s="39" t="s">
        <v>17</v>
      </c>
      <c r="B31" s="40">
        <v>0</v>
      </c>
      <c r="C31" s="40">
        <v>0</v>
      </c>
    </row>
    <row r="46" ht="12.75" customHeight="1"/>
    <row r="47" ht="12.75" customHeight="1"/>
    <row r="50" ht="12.75" customHeight="1"/>
    <row r="51" ht="12.75" customHeight="1"/>
    <row r="52" ht="12.75" customHeight="1"/>
    <row r="53" ht="12.75" customHeight="1"/>
    <row r="70" ht="12.75" customHeight="1"/>
    <row r="71" ht="12.75" customHeight="1"/>
    <row r="73" ht="12.75" customHeight="1"/>
    <row r="74" ht="12.75" customHeight="1"/>
    <row r="75" ht="12.75" customHeight="1"/>
    <row r="76" ht="12.75" customHeight="1"/>
    <row r="91" ht="12.75" customHeight="1"/>
    <row r="92" ht="12.75" customHeight="1"/>
    <row r="94" ht="12.75" customHeight="1"/>
    <row r="95" ht="12.75" customHeight="1"/>
    <row r="96" ht="12.75" customHeight="1"/>
    <row r="97" ht="12.75" customHeight="1"/>
    <row r="113" ht="12.75" customHeight="1"/>
    <row r="114" ht="12.75" customHeight="1"/>
    <row r="116" ht="12.75" customHeight="1"/>
    <row r="117" ht="12.75" customHeight="1"/>
    <row r="118" ht="12.75" customHeight="1"/>
    <row r="119" ht="12.75" customHeight="1"/>
    <row r="132" ht="12.75" customHeight="1"/>
    <row r="133" ht="12.75" customHeight="1"/>
    <row r="135" ht="12.75" customHeight="1"/>
    <row r="136" ht="12.75" customHeight="1"/>
    <row r="137" ht="12.75" customHeight="1"/>
    <row r="138" ht="12.75" customHeight="1"/>
    <row r="147" ht="12.75" customHeight="1"/>
    <row r="148" ht="12.75" customHeight="1"/>
    <row r="150" ht="12.75" customHeight="1"/>
    <row r="151" ht="12.75" customHeight="1"/>
    <row r="152" ht="12.75" customHeight="1"/>
    <row r="153" ht="12.75" customHeight="1"/>
    <row r="166" ht="12.75" customHeight="1"/>
    <row r="167" ht="12.75" customHeight="1"/>
    <row r="169" ht="12.75" customHeight="1"/>
    <row r="170" ht="12.75" customHeight="1"/>
    <row r="171" ht="12.75" customHeight="1"/>
    <row r="172" ht="12.75" customHeight="1"/>
    <row r="184" ht="12.75" customHeight="1"/>
    <row r="185" ht="12.75" customHeight="1"/>
    <row r="187" ht="12.75" customHeight="1"/>
    <row r="188" ht="12.75" customHeight="1"/>
    <row r="189" ht="12.75" customHeight="1"/>
    <row r="190" ht="12.75" customHeight="1"/>
    <row r="204" ht="12.75" customHeight="1"/>
    <row r="205" ht="12.75" customHeight="1"/>
    <row r="207" ht="12.75" customHeight="1"/>
    <row r="208" ht="12.75" customHeight="1"/>
    <row r="209" ht="12.75" customHeight="1"/>
    <row r="210" ht="12.75" customHeight="1"/>
    <row r="225" ht="12.75" customHeight="1"/>
    <row r="226" ht="12.75" customHeight="1"/>
    <row r="228" ht="12.75" customHeight="1"/>
    <row r="229" ht="12.75" customHeight="1"/>
    <row r="230" ht="12.75" customHeight="1"/>
    <row r="231" ht="12.75" customHeight="1"/>
    <row r="247" ht="12.75" customHeight="1"/>
    <row r="248" ht="12.75" customHeight="1"/>
    <row r="250" ht="12.75" customHeight="1"/>
    <row r="251" ht="12.75" customHeight="1"/>
    <row r="252" ht="12.75" customHeight="1"/>
    <row r="253" ht="12.75" customHeight="1"/>
    <row r="269" ht="12.75" customHeight="1"/>
    <row r="270" ht="12.75" customHeight="1"/>
    <row r="272" ht="12.75" customHeight="1"/>
    <row r="273" ht="12.75" customHeight="1"/>
    <row r="274" ht="12.75" customHeight="1"/>
    <row r="275" ht="12.75" customHeight="1"/>
    <row r="286" ht="12.75" customHeight="1"/>
    <row r="287" ht="12.75" customHeight="1"/>
    <row r="289" ht="12.75" customHeight="1"/>
    <row r="290" ht="12.75" customHeight="1"/>
    <row r="291" ht="12.75" customHeight="1"/>
    <row r="292" ht="12.75" customHeight="1"/>
    <row r="306" ht="12.75" customHeight="1"/>
    <row r="307" ht="12.75" customHeight="1"/>
    <row r="309" ht="12.75" customHeight="1"/>
    <row r="310" ht="12.75" customHeight="1"/>
    <row r="311" ht="12.75" customHeight="1"/>
    <row r="312" ht="12.75" customHeight="1"/>
    <row r="335" ht="12.75" customHeight="1"/>
    <row r="336" ht="12.75" customHeight="1"/>
    <row r="338" ht="12.75" customHeight="1"/>
    <row r="339" ht="12.75" customHeight="1"/>
    <row r="340" ht="12.75" customHeight="1"/>
    <row r="341" ht="12.75" customHeight="1"/>
    <row r="353" ht="12.75" customHeight="1"/>
    <row r="354" ht="12.75" customHeight="1"/>
    <row r="356" ht="12.75" customHeight="1"/>
    <row r="357" ht="12.75" customHeight="1"/>
    <row r="358" ht="12.75" customHeight="1"/>
    <row r="359" ht="12.75" customHeight="1"/>
    <row r="372" ht="12.75" customHeight="1"/>
    <row r="373" ht="12.75" customHeight="1"/>
    <row r="375" ht="12.75" customHeight="1"/>
    <row r="376" ht="12.75" customHeight="1"/>
    <row r="377" ht="12.75" customHeight="1"/>
    <row r="378" ht="12.75" customHeight="1"/>
    <row r="390" ht="12.75" customHeight="1"/>
    <row r="391" ht="12.75" customHeight="1"/>
    <row r="393" ht="12.75" customHeight="1"/>
    <row r="394" ht="12.75" customHeight="1"/>
    <row r="395" ht="12.75" customHeight="1"/>
    <row r="396" ht="12.75" customHeight="1"/>
    <row r="405" ht="12.75" customHeight="1"/>
    <row r="406" ht="12.75" customHeight="1"/>
    <row r="408" ht="12.75" customHeight="1"/>
    <row r="409" ht="12.75" customHeight="1"/>
    <row r="410" ht="12.75" customHeight="1"/>
    <row r="411" ht="12.75" customHeight="1"/>
    <row r="426" ht="12.75" customHeight="1"/>
    <row r="427" ht="12.75" customHeight="1"/>
    <row r="429" ht="12.75" customHeight="1"/>
    <row r="430" ht="12.75" customHeight="1"/>
    <row r="431" ht="12.75" customHeight="1"/>
    <row r="432" ht="12.75" customHeight="1"/>
    <row r="457" ht="12.75" customHeight="1"/>
    <row r="458" ht="12.75" customHeight="1"/>
    <row r="460" ht="12.75" customHeight="1"/>
    <row r="461" ht="12.75" customHeight="1"/>
    <row r="462" ht="12.75" customHeight="1"/>
    <row r="466" ht="12.75" customHeight="1"/>
    <row r="467" ht="12.75" customHeight="1"/>
    <row r="469" ht="12.75" customHeight="1"/>
    <row r="470" ht="12.75" customHeight="1"/>
    <row r="471" ht="12.75" customHeight="1"/>
    <row r="472" ht="12.75" customHeight="1"/>
    <row r="486" ht="12.75" customHeight="1"/>
    <row r="487" ht="12.75" customHeight="1"/>
    <row r="489" ht="12.75" customHeight="1"/>
    <row r="490" ht="12.75" customHeight="1"/>
    <row r="491" ht="12.75" customHeight="1"/>
    <row r="492" ht="12.75" customHeight="1"/>
    <row r="502" ht="12.75" customHeight="1"/>
    <row r="503" ht="12.75" customHeight="1"/>
    <row r="505" ht="12.75" customHeight="1"/>
    <row r="506" ht="12.75" customHeight="1"/>
    <row r="507" ht="12.75" customHeight="1"/>
    <row r="508" ht="12.75" customHeight="1"/>
    <row r="524" ht="12.75" customHeight="1"/>
    <row r="525" ht="12.75" customHeight="1"/>
    <row r="527" ht="12.75" customHeight="1"/>
    <row r="528" ht="12.75" customHeight="1"/>
    <row r="529" ht="12.75" customHeight="1"/>
    <row r="542" ht="12.75" customHeight="1"/>
    <row r="543" ht="12.75" customHeight="1"/>
    <row r="545" ht="12.75" customHeight="1"/>
    <row r="546" ht="12.75" customHeight="1"/>
    <row r="547" ht="12.75" customHeight="1"/>
    <row r="548" ht="12.75" customHeight="1"/>
    <row r="558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87"/>
  <sheetViews>
    <sheetView tabSelected="1" zoomScale="80" zoomScaleNormal="80" zoomScalePageLayoutView="0" workbookViewId="0" topLeftCell="A1">
      <selection activeCell="J95" sqref="J95"/>
    </sheetView>
  </sheetViews>
  <sheetFormatPr defaultColWidth="9.140625" defaultRowHeight="15"/>
  <cols>
    <col min="1" max="1" width="14.57421875" style="0" customWidth="1"/>
    <col min="2" max="2" width="13.28125" style="0" customWidth="1"/>
    <col min="3" max="3" width="9.00390625" style="0" customWidth="1"/>
    <col min="4" max="4" width="9.421875" style="0" customWidth="1"/>
    <col min="5" max="5" width="10.7109375" style="0" customWidth="1"/>
    <col min="6" max="6" width="11.28125" style="0" customWidth="1"/>
    <col min="7" max="7" width="14.140625" style="0" customWidth="1"/>
    <col min="8" max="8" width="13.8515625" style="0" customWidth="1"/>
    <col min="9" max="9" width="8.7109375" style="0" customWidth="1"/>
    <col min="10" max="11" width="14.421875" style="0" customWidth="1"/>
    <col min="12" max="12" width="11.57421875" style="0" customWidth="1"/>
    <col min="13" max="13" width="15.57421875" style="0" customWidth="1"/>
    <col min="14" max="14" width="16.421875" style="0" customWidth="1"/>
    <col min="15" max="15" width="13.421875" style="0" customWidth="1"/>
    <col min="16" max="16" width="10.7109375" style="0" customWidth="1"/>
    <col min="17" max="17" width="14.57421875" style="0" customWidth="1"/>
  </cols>
  <sheetData>
    <row r="2" ht="22.5" customHeight="1"/>
    <row r="3" spans="1:16" ht="18.75">
      <c r="A3" s="107" t="s">
        <v>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ht="18.75">
      <c r="A4" s="108" t="s">
        <v>141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ht="1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6"/>
      <c r="M5" s="96"/>
      <c r="N5" s="96"/>
      <c r="O5" s="96"/>
      <c r="P5" s="1"/>
    </row>
    <row r="6" spans="1:16" ht="21" customHeight="1">
      <c r="A6" s="109" t="s">
        <v>31</v>
      </c>
      <c r="B6" s="109"/>
      <c r="C6" s="110" t="s">
        <v>127</v>
      </c>
      <c r="D6" s="110"/>
      <c r="E6" s="110"/>
      <c r="F6" s="47" t="s">
        <v>129</v>
      </c>
      <c r="G6" s="110" t="s">
        <v>128</v>
      </c>
      <c r="H6" s="110"/>
      <c r="I6" s="104" t="s">
        <v>130</v>
      </c>
      <c r="J6" s="104"/>
      <c r="K6" s="104"/>
      <c r="L6" s="48"/>
      <c r="M6" s="49"/>
      <c r="N6" s="49"/>
      <c r="O6" s="49"/>
      <c r="P6" s="3"/>
    </row>
    <row r="7" spans="1:16" ht="23.25" customHeight="1">
      <c r="A7" s="105" t="s">
        <v>32</v>
      </c>
      <c r="B7" s="105"/>
      <c r="C7" s="113" t="s">
        <v>131</v>
      </c>
      <c r="D7" s="114"/>
      <c r="E7" s="115"/>
      <c r="F7" s="50" t="s">
        <v>129</v>
      </c>
      <c r="G7" s="106" t="s">
        <v>2</v>
      </c>
      <c r="H7" s="106"/>
      <c r="I7" s="106"/>
      <c r="J7" s="106"/>
      <c r="K7" s="106" t="s">
        <v>132</v>
      </c>
      <c r="L7" s="106"/>
      <c r="M7" s="106"/>
      <c r="N7" s="106"/>
      <c r="O7" s="51" t="s">
        <v>133</v>
      </c>
      <c r="P7" s="2"/>
    </row>
    <row r="8" spans="1:15" ht="17.25" customHeight="1">
      <c r="A8" s="93" t="s">
        <v>1</v>
      </c>
      <c r="B8" s="93"/>
      <c r="C8" s="97" t="s">
        <v>136</v>
      </c>
      <c r="D8" s="98"/>
      <c r="E8" s="98"/>
      <c r="F8" s="98"/>
      <c r="G8" s="98"/>
      <c r="H8" s="98"/>
      <c r="I8" s="99" t="s">
        <v>134</v>
      </c>
      <c r="J8" s="99"/>
      <c r="K8" s="99"/>
      <c r="L8" s="100" t="s">
        <v>135</v>
      </c>
      <c r="M8" s="100"/>
      <c r="N8" s="100"/>
      <c r="O8" s="100"/>
    </row>
    <row r="9" spans="1:15" ht="17.25" customHeight="1">
      <c r="A9" s="105" t="s">
        <v>33</v>
      </c>
      <c r="B9" s="105"/>
      <c r="C9" s="111" t="s">
        <v>137</v>
      </c>
      <c r="D9" s="112"/>
      <c r="E9" s="112"/>
      <c r="F9" s="112"/>
      <c r="G9" s="112"/>
      <c r="H9" s="112"/>
      <c r="I9" s="99" t="s">
        <v>138</v>
      </c>
      <c r="J9" s="99"/>
      <c r="K9" s="99"/>
      <c r="L9" s="100" t="s">
        <v>139</v>
      </c>
      <c r="M9" s="100"/>
      <c r="N9" s="100"/>
      <c r="O9" s="100"/>
    </row>
    <row r="10" spans="1:15" ht="20.25" customHeight="1">
      <c r="A10" s="105" t="s">
        <v>34</v>
      </c>
      <c r="B10" s="105"/>
      <c r="C10" s="101" t="s">
        <v>142</v>
      </c>
      <c r="D10" s="102"/>
      <c r="E10" s="102"/>
      <c r="F10" s="102"/>
      <c r="G10" s="102"/>
      <c r="H10" s="102"/>
      <c r="I10" s="102"/>
      <c r="J10" s="102"/>
      <c r="K10" s="103"/>
      <c r="L10" s="117" t="s">
        <v>35</v>
      </c>
      <c r="M10" s="117"/>
      <c r="N10" s="118" t="s">
        <v>140</v>
      </c>
      <c r="O10" s="118"/>
    </row>
    <row r="11" spans="1:16" ht="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4"/>
    </row>
    <row r="12" ht="15" customHeight="1"/>
    <row r="13" spans="1:19" ht="30" customHeight="1">
      <c r="A13" s="116" t="s">
        <v>26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"/>
      <c r="S13" s="4"/>
    </row>
    <row r="14" spans="1:18" ht="25.5" customHeight="1">
      <c r="A14" s="75" t="s">
        <v>20</v>
      </c>
      <c r="B14" s="75" t="s">
        <v>50</v>
      </c>
      <c r="C14" s="75" t="s">
        <v>3</v>
      </c>
      <c r="D14" s="75" t="s">
        <v>90</v>
      </c>
      <c r="E14" s="75" t="s">
        <v>7</v>
      </c>
      <c r="F14" s="75" t="s">
        <v>8</v>
      </c>
      <c r="G14" s="75" t="s">
        <v>47</v>
      </c>
      <c r="H14" s="75"/>
      <c r="I14" s="75"/>
      <c r="J14" s="75"/>
      <c r="K14" s="75"/>
      <c r="L14" s="75"/>
      <c r="M14" s="75"/>
      <c r="N14" s="75" t="s">
        <v>37</v>
      </c>
      <c r="O14" s="75" t="s">
        <v>6</v>
      </c>
      <c r="P14" s="75" t="s">
        <v>5</v>
      </c>
      <c r="Q14" s="75" t="s">
        <v>4</v>
      </c>
      <c r="R14" s="4"/>
    </row>
    <row r="15" spans="1:17" ht="25.5" customHeight="1">
      <c r="A15" s="75"/>
      <c r="B15" s="75"/>
      <c r="C15" s="75"/>
      <c r="D15" s="94"/>
      <c r="E15" s="92"/>
      <c r="F15" s="75"/>
      <c r="G15" s="74" t="s">
        <v>22</v>
      </c>
      <c r="H15" s="74"/>
      <c r="I15" s="75" t="s">
        <v>9</v>
      </c>
      <c r="J15" s="75"/>
      <c r="K15" s="74" t="s">
        <v>10</v>
      </c>
      <c r="L15" s="74" t="s">
        <v>11</v>
      </c>
      <c r="M15" s="74" t="s">
        <v>36</v>
      </c>
      <c r="N15" s="75"/>
      <c r="O15" s="75"/>
      <c r="P15" s="75"/>
      <c r="Q15" s="75"/>
    </row>
    <row r="16" spans="1:17" ht="8.25" customHeight="1" hidden="1">
      <c r="A16" s="75"/>
      <c r="B16" s="75"/>
      <c r="C16" s="75"/>
      <c r="D16" s="94"/>
      <c r="E16" s="92"/>
      <c r="F16" s="75"/>
      <c r="G16" s="74"/>
      <c r="H16" s="74"/>
      <c r="I16" s="74" t="s">
        <v>12</v>
      </c>
      <c r="J16" s="74" t="s">
        <v>13</v>
      </c>
      <c r="K16" s="74"/>
      <c r="L16" s="74"/>
      <c r="M16" s="74"/>
      <c r="N16" s="75"/>
      <c r="O16" s="75"/>
      <c r="P16" s="75"/>
      <c r="Q16" s="75"/>
    </row>
    <row r="17" spans="1:17" ht="25.5" customHeight="1">
      <c r="A17" s="75"/>
      <c r="B17" s="75"/>
      <c r="C17" s="75"/>
      <c r="D17" s="94"/>
      <c r="E17" s="92"/>
      <c r="F17" s="75"/>
      <c r="G17" s="20" t="s">
        <v>21</v>
      </c>
      <c r="H17" s="20" t="s">
        <v>48</v>
      </c>
      <c r="I17" s="74"/>
      <c r="J17" s="74"/>
      <c r="K17" s="74"/>
      <c r="L17" s="74"/>
      <c r="M17" s="74"/>
      <c r="N17" s="75"/>
      <c r="O17" s="75"/>
      <c r="P17" s="75"/>
      <c r="Q17" s="75"/>
    </row>
    <row r="18" spans="1:17" ht="54" customHeight="1">
      <c r="A18" s="21" t="s">
        <v>91</v>
      </c>
      <c r="B18" s="21" t="s">
        <v>14</v>
      </c>
      <c r="C18" s="21" t="s">
        <v>92</v>
      </c>
      <c r="D18" s="21" t="s">
        <v>14</v>
      </c>
      <c r="E18" s="22" t="s">
        <v>15</v>
      </c>
      <c r="F18" s="22" t="s">
        <v>16</v>
      </c>
      <c r="G18" s="23" t="s">
        <v>93</v>
      </c>
      <c r="H18" s="23" t="s">
        <v>92</v>
      </c>
      <c r="I18" s="22" t="s">
        <v>49</v>
      </c>
      <c r="J18" s="22" t="s">
        <v>49</v>
      </c>
      <c r="K18" s="22" t="s">
        <v>16</v>
      </c>
      <c r="L18" s="24" t="s">
        <v>23</v>
      </c>
      <c r="M18" s="21" t="s">
        <v>24</v>
      </c>
      <c r="N18" s="21" t="s">
        <v>92</v>
      </c>
      <c r="O18" s="23" t="s">
        <v>18</v>
      </c>
      <c r="P18" s="21" t="s">
        <v>19</v>
      </c>
      <c r="Q18" s="21" t="s">
        <v>17</v>
      </c>
    </row>
    <row r="19" spans="1:18" ht="39.75" customHeight="1">
      <c r="A19" s="70" t="s">
        <v>51</v>
      </c>
      <c r="B19" s="70"/>
      <c r="C19" s="7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3"/>
      <c r="R19" s="8"/>
    </row>
    <row r="20" spans="1:18" ht="27" customHeight="1">
      <c r="A20" s="52"/>
      <c r="B20" s="7"/>
      <c r="C20" s="52"/>
      <c r="D20" s="52"/>
      <c r="E20" s="52"/>
      <c r="F20" s="52"/>
      <c r="G20" s="52"/>
      <c r="H20" s="52" t="s">
        <v>17</v>
      </c>
      <c r="I20" s="52"/>
      <c r="J20" s="52"/>
      <c r="K20" s="54">
        <f>G20*VLOOKUP($H20,Data!$A$21:$C$31,2,FALSE)*1000+SUM(I20:J20)</f>
        <v>0</v>
      </c>
      <c r="L20" s="52"/>
      <c r="M20" s="52">
        <f>G20*VLOOKUP($H20,Data!$A$21:$C$31,2,FALSE)*VLOOKUP($H20,Data!$A$21:$C$31,3,FALSE)+(I20*0.486+J20*0.29)/1000</f>
        <v>0</v>
      </c>
      <c r="N20" s="52"/>
      <c r="O20" s="52"/>
      <c r="P20" s="52"/>
      <c r="Q20" s="52"/>
      <c r="R20" s="9"/>
    </row>
    <row r="21" spans="1:18" ht="23.25" customHeight="1">
      <c r="A21" s="70" t="s">
        <v>51</v>
      </c>
      <c r="B21" s="70"/>
      <c r="C21" s="71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3"/>
      <c r="R21" s="10"/>
    </row>
    <row r="22" spans="1:17" ht="25.5" customHeight="1">
      <c r="A22" s="52"/>
      <c r="B22" s="52"/>
      <c r="C22" s="52"/>
      <c r="D22" s="52"/>
      <c r="E22" s="52"/>
      <c r="F22" s="52"/>
      <c r="G22" s="52"/>
      <c r="H22" s="52" t="s">
        <v>17</v>
      </c>
      <c r="I22" s="53"/>
      <c r="J22" s="52"/>
      <c r="K22" s="54">
        <f>G22*VLOOKUP($H22,Data!$A$21:$C$31,2,FALSE)*1000+SUM(I22:J22)</f>
        <v>0</v>
      </c>
      <c r="L22" s="52"/>
      <c r="M22" s="52">
        <f>G22*VLOOKUP($H22,Data!$A$21:$C$31,2,FALSE)*VLOOKUP($H22,Data!$A$21:$C$31,3,FALSE)+(I22*0.486+J22*0.29)/1000</f>
        <v>0</v>
      </c>
      <c r="N22" s="52"/>
      <c r="O22" s="52"/>
      <c r="P22" s="52"/>
      <c r="Q22" s="52"/>
    </row>
    <row r="23" spans="1:17" ht="28.5" customHeight="1">
      <c r="A23" s="70" t="s">
        <v>51</v>
      </c>
      <c r="B23" s="70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3"/>
    </row>
    <row r="24" spans="1:17" ht="22.5" customHeight="1">
      <c r="A24" s="52"/>
      <c r="B24" s="52"/>
      <c r="C24" s="52"/>
      <c r="D24" s="52"/>
      <c r="E24" s="52"/>
      <c r="F24" s="52"/>
      <c r="G24" s="52"/>
      <c r="H24" s="52" t="s">
        <v>17</v>
      </c>
      <c r="I24" s="52"/>
      <c r="J24" s="52"/>
      <c r="K24" s="54">
        <f>G24*VLOOKUP($H24,Data!$A$21:$C$31,2,FALSE)*1000+SUM(I24:J24)</f>
        <v>0</v>
      </c>
      <c r="L24" s="52"/>
      <c r="M24" s="52">
        <f>G24*VLOOKUP($H24,Data!$A$21:$C$31,2,FALSE)*VLOOKUP($H24,Data!$A$21:$C$31,3,FALSE)+(I24*0.486+J24*0.29)/1000</f>
        <v>0</v>
      </c>
      <c r="N24" s="52"/>
      <c r="O24" s="52"/>
      <c r="P24" s="52"/>
      <c r="Q24" s="52"/>
    </row>
    <row r="25" spans="1:17" ht="26.25" customHeight="1">
      <c r="A25" s="70" t="s">
        <v>51</v>
      </c>
      <c r="B25" s="70"/>
      <c r="C25" s="71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3"/>
    </row>
    <row r="26" spans="1:17" ht="23.25" customHeight="1">
      <c r="A26" s="52"/>
      <c r="B26" s="52"/>
      <c r="C26" s="52"/>
      <c r="D26" s="53"/>
      <c r="E26" s="53"/>
      <c r="F26" s="53"/>
      <c r="G26" s="53"/>
      <c r="H26" s="52" t="s">
        <v>17</v>
      </c>
      <c r="I26" s="52"/>
      <c r="J26" s="52"/>
      <c r="K26" s="54">
        <f>G26*VLOOKUP($H26,Data!$A$21:$C$31,2,FALSE)*1000+SUM(I26:J26)</f>
        <v>0</v>
      </c>
      <c r="L26" s="53"/>
      <c r="M26" s="52">
        <f>G26*VLOOKUP($H26,Data!$A$21:$C$31,2,FALSE)*VLOOKUP($H26,Data!$A$21:$C$31,3,FALSE)+(I26*0.486+J26*0.29)/1000</f>
        <v>0</v>
      </c>
      <c r="N26" s="52"/>
      <c r="O26" s="52"/>
      <c r="P26" s="52"/>
      <c r="Q26" s="52"/>
    </row>
    <row r="27" spans="1:17" ht="25.5" customHeight="1">
      <c r="A27" s="70" t="s">
        <v>51</v>
      </c>
      <c r="B27" s="70"/>
      <c r="C27" s="71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3"/>
    </row>
    <row r="28" spans="1:17" ht="21" customHeight="1">
      <c r="A28" s="52"/>
      <c r="B28" s="52"/>
      <c r="C28" s="52"/>
      <c r="D28" s="53"/>
      <c r="E28" s="53"/>
      <c r="F28" s="53"/>
      <c r="G28" s="53"/>
      <c r="H28" s="52" t="s">
        <v>17</v>
      </c>
      <c r="I28" s="52"/>
      <c r="J28" s="52"/>
      <c r="K28" s="54">
        <f>G28*VLOOKUP($H28,Data!$A$21:$C$31,2,FALSE)*1000+SUM(I28:J28)</f>
        <v>0</v>
      </c>
      <c r="L28" s="53"/>
      <c r="M28" s="52">
        <f>G28*VLOOKUP($H28,Data!$A$21:$C$31,2,FALSE)*VLOOKUP($H28,Data!$A$21:$C$31,3,FALSE)+(I28*0.486+J28*0.29)/1000</f>
        <v>0</v>
      </c>
      <c r="N28" s="52"/>
      <c r="O28" s="52"/>
      <c r="P28" s="52"/>
      <c r="Q28" s="52"/>
    </row>
    <row r="29" spans="1:17" ht="28.5" customHeight="1">
      <c r="A29" s="70" t="s">
        <v>51</v>
      </c>
      <c r="B29" s="70"/>
      <c r="C29" s="71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3"/>
    </row>
    <row r="30" spans="1:17" ht="21" customHeight="1">
      <c r="A30" s="52"/>
      <c r="B30" s="52"/>
      <c r="C30" s="52"/>
      <c r="D30" s="53"/>
      <c r="E30" s="53"/>
      <c r="F30" s="53"/>
      <c r="G30" s="53"/>
      <c r="H30" s="52" t="s">
        <v>17</v>
      </c>
      <c r="I30" s="52"/>
      <c r="J30" s="52"/>
      <c r="K30" s="54">
        <f>G30*VLOOKUP($H30,Data!$A$21:$C$31,2,FALSE)*1000+SUM(I30:J30)</f>
        <v>0</v>
      </c>
      <c r="L30" s="53"/>
      <c r="M30" s="52">
        <f>G30*VLOOKUP($H30,Data!$A$21:$C$31,2,FALSE)*VLOOKUP($H30,Data!$A$21:$C$31,3,FALSE)+(I30*0.486+J30*0.29)/1000</f>
        <v>0</v>
      </c>
      <c r="N30" s="52"/>
      <c r="O30" s="52"/>
      <c r="P30" s="52"/>
      <c r="Q30" s="52"/>
    </row>
    <row r="31" spans="1:17" ht="28.5" customHeight="1">
      <c r="A31" s="70" t="s">
        <v>51</v>
      </c>
      <c r="B31" s="70"/>
      <c r="C31" s="71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3"/>
    </row>
    <row r="32" spans="1:17" ht="19.5" customHeight="1">
      <c r="A32" s="52"/>
      <c r="B32" s="52"/>
      <c r="C32" s="52"/>
      <c r="D32" s="53"/>
      <c r="E32" s="53"/>
      <c r="F32" s="53"/>
      <c r="G32" s="53"/>
      <c r="H32" s="52" t="s">
        <v>17</v>
      </c>
      <c r="I32" s="52"/>
      <c r="J32" s="52"/>
      <c r="K32" s="54">
        <f>G32*VLOOKUP($H32,Data!$A$21:$C$31,2,FALSE)*1000+SUM(I32:J32)</f>
        <v>0</v>
      </c>
      <c r="L32" s="53"/>
      <c r="M32" s="52">
        <f>G32*VLOOKUP($H32,Data!$A$21:$C$31,2,FALSE)*VLOOKUP($H32,Data!$A$21:$C$31,3,FALSE)+(I32*0.486+J32*0.29)/1000</f>
        <v>0</v>
      </c>
      <c r="N32" s="52"/>
      <c r="O32" s="52"/>
      <c r="P32" s="52"/>
      <c r="Q32" s="52"/>
    </row>
    <row r="33" spans="1:17" ht="27" customHeight="1">
      <c r="A33" s="70" t="s">
        <v>51</v>
      </c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3"/>
    </row>
    <row r="34" spans="1:17" ht="22.5" customHeight="1">
      <c r="A34" s="52"/>
      <c r="B34" s="52"/>
      <c r="C34" s="52"/>
      <c r="D34" s="53"/>
      <c r="E34" s="53"/>
      <c r="F34" s="53"/>
      <c r="G34" s="53"/>
      <c r="H34" s="52" t="s">
        <v>17</v>
      </c>
      <c r="I34" s="52"/>
      <c r="J34" s="52"/>
      <c r="K34" s="54">
        <f>G34*VLOOKUP($H34,Data!$A$21:$C$31,2,FALSE)*1000+SUM(I34:J34)</f>
        <v>0</v>
      </c>
      <c r="L34" s="53"/>
      <c r="M34" s="52">
        <f>G34*VLOOKUP($H34,Data!$A$21:$C$31,2,FALSE)*VLOOKUP($H34,Data!$A$21:$C$31,3,FALSE)+(I34*0.486+J34*0.29)/1000</f>
        <v>0</v>
      </c>
      <c r="N34" s="52"/>
      <c r="O34" s="52"/>
      <c r="P34" s="52"/>
      <c r="Q34" s="52"/>
    </row>
    <row r="35" spans="1:17" ht="30.75" customHeight="1">
      <c r="A35" s="70" t="s">
        <v>51</v>
      </c>
      <c r="B35" s="70"/>
      <c r="C35" s="71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3"/>
    </row>
    <row r="36" spans="1:17" ht="21" customHeight="1">
      <c r="A36" s="52"/>
      <c r="B36" s="52"/>
      <c r="C36" s="52"/>
      <c r="D36" s="53"/>
      <c r="E36" s="53"/>
      <c r="F36" s="53"/>
      <c r="G36" s="53"/>
      <c r="H36" s="52" t="s">
        <v>17</v>
      </c>
      <c r="I36" s="52"/>
      <c r="J36" s="52"/>
      <c r="K36" s="54">
        <f>G36*VLOOKUP($H36,Data!$A$21:$C$31,2,FALSE)*1000+SUM(I36:J36)</f>
        <v>0</v>
      </c>
      <c r="L36" s="53"/>
      <c r="M36" s="52">
        <f>G36*VLOOKUP($H36,Data!$A$21:$C$31,2,FALSE)*VLOOKUP($H36,Data!$A$21:$C$31,3,FALSE)+(I36*0.486+J36*0.29)/1000</f>
        <v>0</v>
      </c>
      <c r="N36" s="52"/>
      <c r="O36" s="52"/>
      <c r="P36" s="52"/>
      <c r="Q36" s="52"/>
    </row>
    <row r="37" spans="1:17" ht="27" customHeight="1">
      <c r="A37" s="70" t="s">
        <v>51</v>
      </c>
      <c r="B37" s="70"/>
      <c r="C37" s="71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3"/>
    </row>
    <row r="38" spans="1:17" ht="18.75" customHeight="1">
      <c r="A38" s="52"/>
      <c r="B38" s="52"/>
      <c r="C38" s="52"/>
      <c r="D38" s="53"/>
      <c r="E38" s="53"/>
      <c r="F38" s="53"/>
      <c r="G38" s="53"/>
      <c r="H38" s="52" t="s">
        <v>17</v>
      </c>
      <c r="I38" s="52"/>
      <c r="J38" s="52"/>
      <c r="K38" s="54">
        <f>G38*VLOOKUP($H38,Data!$A$21:$C$31,2,FALSE)*1000+SUM(I38:J38)</f>
        <v>0</v>
      </c>
      <c r="L38" s="53"/>
      <c r="M38" s="52">
        <f>G38*VLOOKUP($H38,Data!$A$21:$C$31,2,FALSE)*VLOOKUP($H38,Data!$A$21:$C$31,3,FALSE)+(I38*0.486+J38*0.29)/1000</f>
        <v>0</v>
      </c>
      <c r="N38" s="52"/>
      <c r="O38" s="52"/>
      <c r="P38" s="52"/>
      <c r="Q38" s="52"/>
    </row>
    <row r="39" spans="1:17" ht="23.25" customHeight="1">
      <c r="A39" s="58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36.75" customHeight="1">
      <c r="A40" s="59" t="s">
        <v>125</v>
      </c>
      <c r="B40" s="78" t="s">
        <v>126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9"/>
    </row>
    <row r="41" spans="1:17" ht="66.75" customHeight="1">
      <c r="A41" s="119" t="s">
        <v>122</v>
      </c>
      <c r="B41" s="120"/>
      <c r="C41" s="120"/>
      <c r="D41" s="120"/>
      <c r="E41" s="120"/>
      <c r="F41" s="120"/>
      <c r="G41" s="121"/>
      <c r="H41" s="133" t="s">
        <v>115</v>
      </c>
      <c r="I41" s="134"/>
      <c r="J41" s="134"/>
      <c r="K41" s="134"/>
      <c r="L41" s="123" t="s">
        <v>111</v>
      </c>
      <c r="M41" s="124"/>
      <c r="N41" s="43" t="s">
        <v>113</v>
      </c>
      <c r="O41" s="122" t="s">
        <v>114</v>
      </c>
      <c r="P41" s="123"/>
      <c r="Q41" s="124"/>
    </row>
    <row r="42" spans="1:17" ht="15">
      <c r="A42" s="62" t="s">
        <v>143</v>
      </c>
      <c r="B42" s="63"/>
      <c r="C42" s="63"/>
      <c r="D42" s="63"/>
      <c r="E42" s="63"/>
      <c r="F42" s="63"/>
      <c r="G42" s="64"/>
      <c r="H42" s="81" t="s">
        <v>112</v>
      </c>
      <c r="I42" s="82"/>
      <c r="J42" s="82"/>
      <c r="K42" s="83"/>
      <c r="L42" s="87">
        <v>12</v>
      </c>
      <c r="M42" s="88"/>
      <c r="N42" s="68" t="s">
        <v>150</v>
      </c>
      <c r="O42" s="91" t="s">
        <v>116</v>
      </c>
      <c r="P42" s="91"/>
      <c r="Q42" s="91"/>
    </row>
    <row r="43" spans="1:17" ht="90.75" customHeight="1">
      <c r="A43" s="65"/>
      <c r="B43" s="66"/>
      <c r="C43" s="66"/>
      <c r="D43" s="66"/>
      <c r="E43" s="66"/>
      <c r="F43" s="66"/>
      <c r="G43" s="67"/>
      <c r="H43" s="84"/>
      <c r="I43" s="85"/>
      <c r="J43" s="85"/>
      <c r="K43" s="86"/>
      <c r="L43" s="89"/>
      <c r="M43" s="90"/>
      <c r="N43" s="69"/>
      <c r="O43" s="91"/>
      <c r="P43" s="91"/>
      <c r="Q43" s="91"/>
    </row>
    <row r="44" spans="1:17" ht="15" customHeight="1">
      <c r="A44" s="80" t="s">
        <v>144</v>
      </c>
      <c r="B44" s="80"/>
      <c r="C44" s="80"/>
      <c r="D44" s="80"/>
      <c r="E44" s="80"/>
      <c r="F44" s="80"/>
      <c r="G44" s="80"/>
      <c r="H44" s="81" t="s">
        <v>112</v>
      </c>
      <c r="I44" s="82"/>
      <c r="J44" s="82"/>
      <c r="K44" s="83"/>
      <c r="L44" s="87">
        <v>20</v>
      </c>
      <c r="M44" s="88"/>
      <c r="N44" s="68" t="s">
        <v>150</v>
      </c>
      <c r="O44" s="91" t="s">
        <v>116</v>
      </c>
      <c r="P44" s="91"/>
      <c r="Q44" s="91"/>
    </row>
    <row r="45" spans="1:17" ht="104.25" customHeight="1">
      <c r="A45" s="80"/>
      <c r="B45" s="80"/>
      <c r="C45" s="80"/>
      <c r="D45" s="80"/>
      <c r="E45" s="80"/>
      <c r="F45" s="80"/>
      <c r="G45" s="80"/>
      <c r="H45" s="84"/>
      <c r="I45" s="85"/>
      <c r="J45" s="85"/>
      <c r="K45" s="86"/>
      <c r="L45" s="89"/>
      <c r="M45" s="90"/>
      <c r="N45" s="69"/>
      <c r="O45" s="91"/>
      <c r="P45" s="91"/>
      <c r="Q45" s="91"/>
    </row>
    <row r="46" spans="1:17" ht="15" customHeight="1">
      <c r="A46" s="80" t="s">
        <v>145</v>
      </c>
      <c r="B46" s="80"/>
      <c r="C46" s="80"/>
      <c r="D46" s="80"/>
      <c r="E46" s="80"/>
      <c r="F46" s="80"/>
      <c r="G46" s="80"/>
      <c r="H46" s="81" t="s">
        <v>112</v>
      </c>
      <c r="I46" s="82"/>
      <c r="J46" s="82"/>
      <c r="K46" s="83"/>
      <c r="L46" s="87">
        <v>28</v>
      </c>
      <c r="M46" s="88"/>
      <c r="N46" s="68" t="s">
        <v>150</v>
      </c>
      <c r="O46" s="91" t="s">
        <v>116</v>
      </c>
      <c r="P46" s="91"/>
      <c r="Q46" s="91"/>
    </row>
    <row r="47" spans="1:17" ht="85.5" customHeight="1">
      <c r="A47" s="80"/>
      <c r="B47" s="80"/>
      <c r="C47" s="80"/>
      <c r="D47" s="80"/>
      <c r="E47" s="80"/>
      <c r="F47" s="80"/>
      <c r="G47" s="80"/>
      <c r="H47" s="84"/>
      <c r="I47" s="85"/>
      <c r="J47" s="85"/>
      <c r="K47" s="86"/>
      <c r="L47" s="89"/>
      <c r="M47" s="90"/>
      <c r="N47" s="69"/>
      <c r="O47" s="91"/>
      <c r="P47" s="91"/>
      <c r="Q47" s="91"/>
    </row>
    <row r="48" spans="1:17" ht="15" customHeight="1">
      <c r="A48" s="80" t="s">
        <v>146</v>
      </c>
      <c r="B48" s="80"/>
      <c r="C48" s="80"/>
      <c r="D48" s="80"/>
      <c r="E48" s="80"/>
      <c r="F48" s="80"/>
      <c r="G48" s="80"/>
      <c r="H48" s="81" t="s">
        <v>112</v>
      </c>
      <c r="I48" s="82"/>
      <c r="J48" s="82"/>
      <c r="K48" s="83"/>
      <c r="L48" s="87">
        <v>200</v>
      </c>
      <c r="M48" s="88"/>
      <c r="N48" s="60"/>
      <c r="O48" s="91" t="s">
        <v>118</v>
      </c>
      <c r="P48" s="91"/>
      <c r="Q48" s="91"/>
    </row>
    <row r="49" spans="1:17" ht="97.5" customHeight="1">
      <c r="A49" s="80"/>
      <c r="B49" s="80"/>
      <c r="C49" s="80"/>
      <c r="D49" s="80"/>
      <c r="E49" s="80"/>
      <c r="F49" s="80"/>
      <c r="G49" s="80"/>
      <c r="H49" s="84"/>
      <c r="I49" s="85"/>
      <c r="J49" s="85"/>
      <c r="K49" s="86"/>
      <c r="L49" s="89"/>
      <c r="M49" s="90"/>
      <c r="N49" s="61" t="s">
        <v>151</v>
      </c>
      <c r="O49" s="91"/>
      <c r="P49" s="91"/>
      <c r="Q49" s="91"/>
    </row>
    <row r="50" spans="1:17" ht="15">
      <c r="A50" s="80" t="s">
        <v>148</v>
      </c>
      <c r="B50" s="80"/>
      <c r="C50" s="80"/>
      <c r="D50" s="80"/>
      <c r="E50" s="80"/>
      <c r="F50" s="80"/>
      <c r="G50" s="80"/>
      <c r="H50" s="81" t="s">
        <v>112</v>
      </c>
      <c r="I50" s="82"/>
      <c r="J50" s="82"/>
      <c r="K50" s="83"/>
      <c r="L50" s="87">
        <v>5.45</v>
      </c>
      <c r="M50" s="88"/>
      <c r="N50" s="69" t="s">
        <v>147</v>
      </c>
      <c r="O50" s="91" t="s">
        <v>116</v>
      </c>
      <c r="P50" s="91"/>
      <c r="Q50" s="91"/>
    </row>
    <row r="51" spans="1:17" ht="70.5" customHeight="1">
      <c r="A51" s="80"/>
      <c r="B51" s="80"/>
      <c r="C51" s="80"/>
      <c r="D51" s="80"/>
      <c r="E51" s="80"/>
      <c r="F51" s="80"/>
      <c r="G51" s="80"/>
      <c r="H51" s="84"/>
      <c r="I51" s="85"/>
      <c r="J51" s="85"/>
      <c r="K51" s="86"/>
      <c r="L51" s="89"/>
      <c r="M51" s="90"/>
      <c r="N51" s="69"/>
      <c r="O51" s="91"/>
      <c r="P51" s="91"/>
      <c r="Q51" s="91"/>
    </row>
    <row r="52" spans="1:17" ht="15">
      <c r="A52" s="80" t="s">
        <v>149</v>
      </c>
      <c r="B52" s="80"/>
      <c r="C52" s="80"/>
      <c r="D52" s="80"/>
      <c r="E52" s="80"/>
      <c r="F52" s="80"/>
      <c r="G52" s="80"/>
      <c r="H52" s="81" t="s">
        <v>112</v>
      </c>
      <c r="I52" s="82"/>
      <c r="J52" s="82"/>
      <c r="K52" s="83"/>
      <c r="L52" s="87">
        <v>100</v>
      </c>
      <c r="M52" s="88"/>
      <c r="N52" s="69" t="s">
        <v>151</v>
      </c>
      <c r="O52" s="91" t="s">
        <v>118</v>
      </c>
      <c r="P52" s="91"/>
      <c r="Q52" s="91"/>
    </row>
    <row r="53" spans="1:17" ht="80.25" customHeight="1">
      <c r="A53" s="80"/>
      <c r="B53" s="80"/>
      <c r="C53" s="80"/>
      <c r="D53" s="80"/>
      <c r="E53" s="80"/>
      <c r="F53" s="80"/>
      <c r="G53" s="80"/>
      <c r="H53" s="84"/>
      <c r="I53" s="85"/>
      <c r="J53" s="85"/>
      <c r="K53" s="86"/>
      <c r="L53" s="89"/>
      <c r="M53" s="90"/>
      <c r="N53" s="69"/>
      <c r="O53" s="91"/>
      <c r="P53" s="91"/>
      <c r="Q53" s="91"/>
    </row>
    <row r="54" spans="1:17" ht="15">
      <c r="A54" s="80"/>
      <c r="B54" s="80"/>
      <c r="C54" s="80"/>
      <c r="D54" s="80"/>
      <c r="E54" s="80"/>
      <c r="F54" s="80"/>
      <c r="G54" s="80"/>
      <c r="H54" s="81"/>
      <c r="I54" s="82"/>
      <c r="J54" s="82"/>
      <c r="K54" s="83"/>
      <c r="L54" s="87"/>
      <c r="M54" s="88"/>
      <c r="N54" s="69"/>
      <c r="O54" s="91"/>
      <c r="P54" s="91"/>
      <c r="Q54" s="91"/>
    </row>
    <row r="55" spans="1:17" ht="15">
      <c r="A55" s="80"/>
      <c r="B55" s="80"/>
      <c r="C55" s="80"/>
      <c r="D55" s="80"/>
      <c r="E55" s="80"/>
      <c r="F55" s="80"/>
      <c r="G55" s="80"/>
      <c r="H55" s="84"/>
      <c r="I55" s="85"/>
      <c r="J55" s="85"/>
      <c r="K55" s="86"/>
      <c r="L55" s="89"/>
      <c r="M55" s="90"/>
      <c r="N55" s="69"/>
      <c r="O55" s="91"/>
      <c r="P55" s="91"/>
      <c r="Q55" s="91"/>
    </row>
    <row r="56" spans="1:17" ht="15">
      <c r="A56" s="80"/>
      <c r="B56" s="80"/>
      <c r="C56" s="80"/>
      <c r="D56" s="80"/>
      <c r="E56" s="80"/>
      <c r="F56" s="80"/>
      <c r="G56" s="80"/>
      <c r="H56" s="81"/>
      <c r="I56" s="82"/>
      <c r="J56" s="82"/>
      <c r="K56" s="83"/>
      <c r="L56" s="87"/>
      <c r="M56" s="88"/>
      <c r="N56" s="69"/>
      <c r="O56" s="91"/>
      <c r="P56" s="91"/>
      <c r="Q56" s="91"/>
    </row>
    <row r="57" spans="1:17" ht="15">
      <c r="A57" s="80"/>
      <c r="B57" s="80"/>
      <c r="C57" s="80"/>
      <c r="D57" s="80"/>
      <c r="E57" s="80"/>
      <c r="F57" s="80"/>
      <c r="G57" s="80"/>
      <c r="H57" s="84"/>
      <c r="I57" s="85"/>
      <c r="J57" s="85"/>
      <c r="K57" s="86"/>
      <c r="L57" s="89"/>
      <c r="M57" s="90"/>
      <c r="N57" s="69"/>
      <c r="O57" s="91"/>
      <c r="P57" s="91"/>
      <c r="Q57" s="91"/>
    </row>
    <row r="58" spans="1:17" ht="15">
      <c r="A58" s="80"/>
      <c r="B58" s="80"/>
      <c r="C58" s="80"/>
      <c r="D58" s="80"/>
      <c r="E58" s="80"/>
      <c r="F58" s="80"/>
      <c r="G58" s="80"/>
      <c r="H58" s="81"/>
      <c r="I58" s="82"/>
      <c r="J58" s="82"/>
      <c r="K58" s="83"/>
      <c r="L58" s="87"/>
      <c r="M58" s="88"/>
      <c r="N58" s="69"/>
      <c r="O58" s="91"/>
      <c r="P58" s="91"/>
      <c r="Q58" s="91"/>
    </row>
    <row r="59" spans="1:17" ht="22.5" customHeight="1">
      <c r="A59" s="80"/>
      <c r="B59" s="80"/>
      <c r="C59" s="80"/>
      <c r="D59" s="80"/>
      <c r="E59" s="80"/>
      <c r="F59" s="80"/>
      <c r="G59" s="80"/>
      <c r="H59" s="84"/>
      <c r="I59" s="85"/>
      <c r="J59" s="85"/>
      <c r="K59" s="86"/>
      <c r="L59" s="89"/>
      <c r="M59" s="90"/>
      <c r="N59" s="69"/>
      <c r="O59" s="91"/>
      <c r="P59" s="91"/>
      <c r="Q59" s="91"/>
    </row>
    <row r="60" spans="1:14" ht="33" customHeight="1">
      <c r="A60" s="15"/>
      <c r="B60" s="16"/>
      <c r="C60" s="16"/>
      <c r="D60" s="16"/>
      <c r="E60" s="16"/>
      <c r="F60" s="16"/>
      <c r="G60" s="16"/>
      <c r="H60" s="17"/>
      <c r="I60" s="17"/>
      <c r="J60" s="17"/>
      <c r="K60" s="17"/>
      <c r="L60" s="18"/>
      <c r="M60" s="18"/>
      <c r="N60" s="19"/>
    </row>
    <row r="61" spans="1:14" ht="23.25" customHeight="1">
      <c r="A61" s="144" t="s">
        <v>39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</row>
    <row r="62" spans="1:14" ht="15">
      <c r="A62" s="105" t="s">
        <v>25</v>
      </c>
      <c r="B62" s="105"/>
      <c r="C62" s="105"/>
      <c r="D62" s="127" t="s">
        <v>29</v>
      </c>
      <c r="E62" s="128"/>
      <c r="F62" s="128"/>
      <c r="G62" s="129"/>
      <c r="H62" s="105" t="s">
        <v>30</v>
      </c>
      <c r="I62" s="105"/>
      <c r="J62" s="125" t="s">
        <v>42</v>
      </c>
      <c r="K62" s="126"/>
      <c r="L62" s="105" t="s">
        <v>45</v>
      </c>
      <c r="M62" s="105"/>
      <c r="N62" s="105"/>
    </row>
    <row r="63" spans="1:14" ht="15">
      <c r="A63" s="105"/>
      <c r="B63" s="105"/>
      <c r="C63" s="105"/>
      <c r="D63" s="130"/>
      <c r="E63" s="131"/>
      <c r="F63" s="131"/>
      <c r="G63" s="132"/>
      <c r="H63" s="105"/>
      <c r="I63" s="105"/>
      <c r="J63" s="44" t="s">
        <v>40</v>
      </c>
      <c r="K63" s="44" t="s">
        <v>41</v>
      </c>
      <c r="L63" s="105"/>
      <c r="M63" s="105"/>
      <c r="N63" s="105"/>
    </row>
    <row r="64" spans="1:14" ht="27" customHeight="1">
      <c r="A64" s="117" t="s">
        <v>43</v>
      </c>
      <c r="B64" s="117"/>
      <c r="C64" s="117"/>
      <c r="D64" s="141">
        <v>44393</v>
      </c>
      <c r="E64" s="142"/>
      <c r="F64" s="142"/>
      <c r="G64" s="143"/>
      <c r="H64" s="118"/>
      <c r="I64" s="118"/>
      <c r="J64" s="45">
        <f>D64*0.06</f>
        <v>2663.58</v>
      </c>
      <c r="K64" s="45"/>
      <c r="L64" s="106"/>
      <c r="M64" s="106"/>
      <c r="N64" s="106"/>
    </row>
    <row r="65" spans="1:14" ht="38.25" customHeight="1">
      <c r="A65" s="117" t="s">
        <v>44</v>
      </c>
      <c r="B65" s="117"/>
      <c r="C65" s="117"/>
      <c r="D65" s="141">
        <v>1447</v>
      </c>
      <c r="E65" s="142"/>
      <c r="F65" s="142"/>
      <c r="G65" s="143"/>
      <c r="H65" s="118"/>
      <c r="I65" s="118"/>
      <c r="J65" s="45"/>
      <c r="K65" s="45">
        <f>D65*0.09</f>
        <v>130.23</v>
      </c>
      <c r="L65" s="106"/>
      <c r="M65" s="106"/>
      <c r="N65" s="106"/>
    </row>
    <row r="67" spans="1:17" ht="26.25" customHeight="1">
      <c r="A67" s="57" t="s">
        <v>124</v>
      </c>
      <c r="B67" s="76" t="s">
        <v>123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7"/>
    </row>
    <row r="68" spans="1:17" ht="26.25" customHeight="1">
      <c r="A68" s="135" t="s">
        <v>28</v>
      </c>
      <c r="B68" s="136"/>
      <c r="C68" s="136"/>
      <c r="D68" s="136"/>
      <c r="E68" s="136"/>
      <c r="F68" s="136"/>
      <c r="G68" s="137"/>
      <c r="H68" s="139" t="s">
        <v>46</v>
      </c>
      <c r="I68" s="139"/>
      <c r="J68" s="139"/>
      <c r="K68" s="139"/>
      <c r="L68" s="139" t="s">
        <v>38</v>
      </c>
      <c r="M68" s="139"/>
      <c r="N68" s="46" t="s">
        <v>27</v>
      </c>
      <c r="O68" s="139" t="s">
        <v>45</v>
      </c>
      <c r="P68" s="139"/>
      <c r="Q68" s="139"/>
    </row>
    <row r="69" spans="1:17" ht="26.25" customHeight="1">
      <c r="A69" s="138"/>
      <c r="B69" s="138"/>
      <c r="C69" s="138"/>
      <c r="D69" s="138"/>
      <c r="E69" s="138"/>
      <c r="F69" s="138"/>
      <c r="G69" s="138"/>
      <c r="H69" s="140"/>
      <c r="I69" s="140"/>
      <c r="J69" s="140"/>
      <c r="K69" s="140"/>
      <c r="L69" s="138"/>
      <c r="M69" s="138"/>
      <c r="N69" s="52"/>
      <c r="O69" s="138"/>
      <c r="P69" s="138"/>
      <c r="Q69" s="138"/>
    </row>
    <row r="70" spans="1:17" ht="26.25" customHeight="1">
      <c r="A70" s="138"/>
      <c r="B70" s="138"/>
      <c r="C70" s="138"/>
      <c r="D70" s="138"/>
      <c r="E70" s="138"/>
      <c r="F70" s="138"/>
      <c r="G70" s="138"/>
      <c r="H70" s="140"/>
      <c r="I70" s="140"/>
      <c r="J70" s="140"/>
      <c r="K70" s="140"/>
      <c r="L70" s="138"/>
      <c r="M70" s="138"/>
      <c r="N70" s="52"/>
      <c r="O70" s="138"/>
      <c r="P70" s="138"/>
      <c r="Q70" s="138"/>
    </row>
    <row r="71" spans="1:17" ht="26.25" customHeight="1">
      <c r="A71" s="138"/>
      <c r="B71" s="138"/>
      <c r="C71" s="138"/>
      <c r="D71" s="138"/>
      <c r="E71" s="138"/>
      <c r="F71" s="138"/>
      <c r="G71" s="138"/>
      <c r="H71" s="140"/>
      <c r="I71" s="140"/>
      <c r="J71" s="140"/>
      <c r="K71" s="140"/>
      <c r="L71" s="138"/>
      <c r="M71" s="138"/>
      <c r="N71" s="52"/>
      <c r="O71" s="138"/>
      <c r="P71" s="138"/>
      <c r="Q71" s="138"/>
    </row>
    <row r="72" spans="1:17" ht="26.25" customHeight="1">
      <c r="A72" s="138"/>
      <c r="B72" s="138"/>
      <c r="C72" s="138"/>
      <c r="D72" s="138"/>
      <c r="E72" s="138"/>
      <c r="F72" s="138"/>
      <c r="G72" s="138"/>
      <c r="H72" s="140"/>
      <c r="I72" s="140"/>
      <c r="J72" s="140"/>
      <c r="K72" s="140"/>
      <c r="L72" s="138"/>
      <c r="M72" s="138"/>
      <c r="N72" s="52"/>
      <c r="O72" s="138"/>
      <c r="P72" s="138"/>
      <c r="Q72" s="138"/>
    </row>
    <row r="73" spans="1:17" ht="26.25" customHeight="1">
      <c r="A73" s="138"/>
      <c r="B73" s="138"/>
      <c r="C73" s="138"/>
      <c r="D73" s="138"/>
      <c r="E73" s="138"/>
      <c r="F73" s="138"/>
      <c r="G73" s="138"/>
      <c r="H73" s="140"/>
      <c r="I73" s="140"/>
      <c r="J73" s="140"/>
      <c r="K73" s="140"/>
      <c r="L73" s="138"/>
      <c r="M73" s="138"/>
      <c r="N73" s="52"/>
      <c r="O73" s="138"/>
      <c r="P73" s="138"/>
      <c r="Q73" s="138"/>
    </row>
    <row r="74" spans="1:17" ht="26.25" customHeight="1">
      <c r="A74" s="138"/>
      <c r="B74" s="138"/>
      <c r="C74" s="138"/>
      <c r="D74" s="138"/>
      <c r="E74" s="138"/>
      <c r="F74" s="138"/>
      <c r="G74" s="138"/>
      <c r="H74" s="140"/>
      <c r="I74" s="140"/>
      <c r="J74" s="140"/>
      <c r="K74" s="140"/>
      <c r="L74" s="138"/>
      <c r="M74" s="138"/>
      <c r="N74" s="52"/>
      <c r="O74" s="138"/>
      <c r="P74" s="138"/>
      <c r="Q74" s="138"/>
    </row>
    <row r="75" spans="1:17" ht="26.25" customHeight="1">
      <c r="A75" s="138"/>
      <c r="B75" s="138"/>
      <c r="C75" s="138"/>
      <c r="D75" s="138"/>
      <c r="E75" s="138"/>
      <c r="F75" s="138"/>
      <c r="G75" s="138"/>
      <c r="H75" s="140"/>
      <c r="I75" s="140"/>
      <c r="J75" s="140"/>
      <c r="K75" s="140"/>
      <c r="L75" s="138"/>
      <c r="M75" s="138"/>
      <c r="N75" s="52"/>
      <c r="O75" s="138"/>
      <c r="P75" s="138"/>
      <c r="Q75" s="138"/>
    </row>
    <row r="76" spans="1:17" ht="26.25" customHeight="1">
      <c r="A76" s="138"/>
      <c r="B76" s="138"/>
      <c r="C76" s="138"/>
      <c r="D76" s="138"/>
      <c r="E76" s="138"/>
      <c r="F76" s="138"/>
      <c r="G76" s="138"/>
      <c r="H76" s="140"/>
      <c r="I76" s="140"/>
      <c r="J76" s="140"/>
      <c r="K76" s="140"/>
      <c r="L76" s="138"/>
      <c r="M76" s="138"/>
      <c r="N76" s="52"/>
      <c r="O76" s="138"/>
      <c r="P76" s="138"/>
      <c r="Q76" s="138"/>
    </row>
    <row r="77" spans="1:17" ht="26.25" customHeight="1">
      <c r="A77" s="138"/>
      <c r="B77" s="138"/>
      <c r="C77" s="138"/>
      <c r="D77" s="138"/>
      <c r="E77" s="138"/>
      <c r="F77" s="138"/>
      <c r="G77" s="138"/>
      <c r="H77" s="140"/>
      <c r="I77" s="140"/>
      <c r="J77" s="140"/>
      <c r="K77" s="140"/>
      <c r="L77" s="138"/>
      <c r="M77" s="138"/>
      <c r="N77" s="52"/>
      <c r="O77" s="138"/>
      <c r="P77" s="138"/>
      <c r="Q77" s="138"/>
    </row>
    <row r="78" spans="1:17" ht="28.5" customHeight="1">
      <c r="A78" s="138"/>
      <c r="B78" s="138"/>
      <c r="C78" s="138"/>
      <c r="D78" s="138"/>
      <c r="E78" s="138"/>
      <c r="F78" s="138"/>
      <c r="G78" s="138"/>
      <c r="H78" s="140"/>
      <c r="I78" s="140"/>
      <c r="J78" s="140"/>
      <c r="K78" s="140"/>
      <c r="L78" s="138"/>
      <c r="M78" s="138"/>
      <c r="N78" s="52"/>
      <c r="O78" s="138"/>
      <c r="P78" s="138"/>
      <c r="Q78" s="138"/>
    </row>
    <row r="79" spans="1:17" ht="29.25" customHeight="1">
      <c r="A79" s="138"/>
      <c r="B79" s="138"/>
      <c r="C79" s="138"/>
      <c r="D79" s="138"/>
      <c r="E79" s="138"/>
      <c r="F79" s="138"/>
      <c r="G79" s="138"/>
      <c r="H79" s="140"/>
      <c r="I79" s="140"/>
      <c r="J79" s="140"/>
      <c r="K79" s="140"/>
      <c r="L79" s="138"/>
      <c r="M79" s="138"/>
      <c r="N79" s="52"/>
      <c r="O79" s="138"/>
      <c r="P79" s="138"/>
      <c r="Q79" s="138"/>
    </row>
    <row r="83" spans="8:13" ht="15">
      <c r="H83" s="42" t="s">
        <v>94</v>
      </c>
      <c r="I83" s="55" t="s">
        <v>153</v>
      </c>
      <c r="J83" s="55"/>
      <c r="K83" s="55"/>
      <c r="M83" s="42" t="s">
        <v>95</v>
      </c>
    </row>
    <row r="84" spans="8:11" ht="15">
      <c r="H84" s="41"/>
      <c r="I84" s="55"/>
      <c r="J84" s="55"/>
      <c r="K84" s="55"/>
    </row>
    <row r="85" spans="8:16" ht="15">
      <c r="H85" t="s">
        <v>96</v>
      </c>
      <c r="I85" s="55"/>
      <c r="J85" s="55"/>
      <c r="K85" s="55"/>
      <c r="M85" s="56" t="s">
        <v>152</v>
      </c>
      <c r="N85" s="55"/>
      <c r="O85" s="55"/>
      <c r="P85" s="55"/>
    </row>
    <row r="87" ht="15">
      <c r="M87" t="s">
        <v>97</v>
      </c>
    </row>
  </sheetData>
  <sheetProtection password="CE53" sheet="1" formatCells="0" formatRows="0" insertRows="0"/>
  <mergeCells count="174">
    <mergeCell ref="D64:G64"/>
    <mergeCell ref="D65:G65"/>
    <mergeCell ref="A61:N61"/>
    <mergeCell ref="O79:Q79"/>
    <mergeCell ref="O73:Q73"/>
    <mergeCell ref="O74:Q74"/>
    <mergeCell ref="O75:Q75"/>
    <mergeCell ref="O76:Q76"/>
    <mergeCell ref="O77:Q77"/>
    <mergeCell ref="O72:Q72"/>
    <mergeCell ref="O78:Q78"/>
    <mergeCell ref="L75:M75"/>
    <mergeCell ref="L76:M76"/>
    <mergeCell ref="L77:M77"/>
    <mergeCell ref="L78:M78"/>
    <mergeCell ref="H78:K78"/>
    <mergeCell ref="H79:K79"/>
    <mergeCell ref="L68:M68"/>
    <mergeCell ref="L69:M69"/>
    <mergeCell ref="L70:M70"/>
    <mergeCell ref="L71:M71"/>
    <mergeCell ref="L72:M72"/>
    <mergeCell ref="L73:M73"/>
    <mergeCell ref="L74:M74"/>
    <mergeCell ref="L79:M79"/>
    <mergeCell ref="H77:K77"/>
    <mergeCell ref="A79:G79"/>
    <mergeCell ref="H68:K68"/>
    <mergeCell ref="H69:K69"/>
    <mergeCell ref="H70:K70"/>
    <mergeCell ref="H71:K71"/>
    <mergeCell ref="H72:K72"/>
    <mergeCell ref="H73:K73"/>
    <mergeCell ref="H74:K74"/>
    <mergeCell ref="H75:K75"/>
    <mergeCell ref="H76:K76"/>
    <mergeCell ref="A73:G73"/>
    <mergeCell ref="A74:G74"/>
    <mergeCell ref="A75:G75"/>
    <mergeCell ref="A76:G76"/>
    <mergeCell ref="A77:G77"/>
    <mergeCell ref="A78:G78"/>
    <mergeCell ref="A68:G68"/>
    <mergeCell ref="A69:G69"/>
    <mergeCell ref="A70:G70"/>
    <mergeCell ref="A71:G71"/>
    <mergeCell ref="A72:G72"/>
    <mergeCell ref="O68:Q68"/>
    <mergeCell ref="O69:Q69"/>
    <mergeCell ref="O70:Q70"/>
    <mergeCell ref="O71:Q71"/>
    <mergeCell ref="H42:K43"/>
    <mergeCell ref="H44:K45"/>
    <mergeCell ref="H46:K47"/>
    <mergeCell ref="H48:K49"/>
    <mergeCell ref="L44:M45"/>
    <mergeCell ref="L46:M47"/>
    <mergeCell ref="L48:M49"/>
    <mergeCell ref="A64:C64"/>
    <mergeCell ref="A65:C65"/>
    <mergeCell ref="L62:N63"/>
    <mergeCell ref="H62:I63"/>
    <mergeCell ref="J62:K62"/>
    <mergeCell ref="L64:N64"/>
    <mergeCell ref="L65:N65"/>
    <mergeCell ref="H64:I64"/>
    <mergeCell ref="H65:I65"/>
    <mergeCell ref="D62:G63"/>
    <mergeCell ref="A54:G55"/>
    <mergeCell ref="N54:N55"/>
    <mergeCell ref="O54:Q55"/>
    <mergeCell ref="H54:K55"/>
    <mergeCell ref="A56:G57"/>
    <mergeCell ref="N56:N57"/>
    <mergeCell ref="O56:Q57"/>
    <mergeCell ref="H56:K57"/>
    <mergeCell ref="L56:M57"/>
    <mergeCell ref="L54:M55"/>
    <mergeCell ref="O50:Q51"/>
    <mergeCell ref="A52:G53"/>
    <mergeCell ref="N52:N53"/>
    <mergeCell ref="O52:Q53"/>
    <mergeCell ref="H52:K53"/>
    <mergeCell ref="H50:K51"/>
    <mergeCell ref="L50:M51"/>
    <mergeCell ref="L52:M53"/>
    <mergeCell ref="L42:M43"/>
    <mergeCell ref="A44:G45"/>
    <mergeCell ref="N44:N45"/>
    <mergeCell ref="O44:Q45"/>
    <mergeCell ref="A62:C63"/>
    <mergeCell ref="A46:G47"/>
    <mergeCell ref="N46:N47"/>
    <mergeCell ref="O46:Q47"/>
    <mergeCell ref="A48:G49"/>
    <mergeCell ref="N50:N51"/>
    <mergeCell ref="A41:G41"/>
    <mergeCell ref="O41:Q41"/>
    <mergeCell ref="A35:B35"/>
    <mergeCell ref="C35:Q35"/>
    <mergeCell ref="A37:B37"/>
    <mergeCell ref="C37:Q37"/>
    <mergeCell ref="H41:K41"/>
    <mergeCell ref="L41:M41"/>
    <mergeCell ref="N10:O10"/>
    <mergeCell ref="G15:H16"/>
    <mergeCell ref="B14:B17"/>
    <mergeCell ref="A14:A17"/>
    <mergeCell ref="P14:P17"/>
    <mergeCell ref="A33:B33"/>
    <mergeCell ref="C33:Q33"/>
    <mergeCell ref="C31:Q31"/>
    <mergeCell ref="C29:Q29"/>
    <mergeCell ref="C27:Q27"/>
    <mergeCell ref="A3:P3"/>
    <mergeCell ref="A4:P4"/>
    <mergeCell ref="A6:B6"/>
    <mergeCell ref="C6:E6"/>
    <mergeCell ref="G6:H6"/>
    <mergeCell ref="A9:B9"/>
    <mergeCell ref="C9:H9"/>
    <mergeCell ref="I9:K9"/>
    <mergeCell ref="L9:O9"/>
    <mergeCell ref="C7:E7"/>
    <mergeCell ref="A5:O5"/>
    <mergeCell ref="C8:H8"/>
    <mergeCell ref="I8:K8"/>
    <mergeCell ref="L8:O8"/>
    <mergeCell ref="C10:K10"/>
    <mergeCell ref="I6:K6"/>
    <mergeCell ref="A7:B7"/>
    <mergeCell ref="A10:B10"/>
    <mergeCell ref="G7:J7"/>
    <mergeCell ref="K7:N7"/>
    <mergeCell ref="A31:B31"/>
    <mergeCell ref="D14:D17"/>
    <mergeCell ref="I15:J15"/>
    <mergeCell ref="C23:Q23"/>
    <mergeCell ref="A25:B25"/>
    <mergeCell ref="A19:B19"/>
    <mergeCell ref="C19:Q19"/>
    <mergeCell ref="A29:B29"/>
    <mergeCell ref="C14:C17"/>
    <mergeCell ref="L15:L17"/>
    <mergeCell ref="A23:B23"/>
    <mergeCell ref="E14:E17"/>
    <mergeCell ref="G14:M14"/>
    <mergeCell ref="I16:I17"/>
    <mergeCell ref="M15:M17"/>
    <mergeCell ref="A8:B8"/>
    <mergeCell ref="K15:K17"/>
    <mergeCell ref="A13:Q13"/>
    <mergeCell ref="O14:O17"/>
    <mergeCell ref="L10:M10"/>
    <mergeCell ref="B67:Q67"/>
    <mergeCell ref="B40:Q40"/>
    <mergeCell ref="A58:G59"/>
    <mergeCell ref="H58:K59"/>
    <mergeCell ref="L58:M59"/>
    <mergeCell ref="N58:N59"/>
    <mergeCell ref="O58:Q59"/>
    <mergeCell ref="O48:Q49"/>
    <mergeCell ref="A50:G51"/>
    <mergeCell ref="O42:Q43"/>
    <mergeCell ref="A42:G43"/>
    <mergeCell ref="N42:N43"/>
    <mergeCell ref="A21:B21"/>
    <mergeCell ref="C25:Q25"/>
    <mergeCell ref="J16:J17"/>
    <mergeCell ref="Q14:Q17"/>
    <mergeCell ref="N14:N17"/>
    <mergeCell ref="F14:F17"/>
    <mergeCell ref="A27:B27"/>
    <mergeCell ref="C21:Q21"/>
  </mergeCells>
  <dataValidations count="7">
    <dataValidation type="list" allowBlank="1" showInputMessage="1" showErrorMessage="1" sqref="H69:K79">
      <formula1>Потенциал</formula1>
    </dataValidation>
    <dataValidation type="list" allowBlank="1" showInputMessage="1" showErrorMessage="1" sqref="H20 H22 H24 H26 H28 H30 H32 H34 H36 H38">
      <formula1>gorivo2</formula1>
    </dataValidation>
    <dataValidation type="list" allowBlank="1" showInputMessage="1" showErrorMessage="1" sqref="N20 N22 N24 N26 N28 N30 N32 N34 N36 N38">
      <formula1>az</formula1>
    </dataValidation>
    <dataValidation type="list" allowBlank="1" showInputMessage="1" showErrorMessage="1" sqref="A20 A24 A26 A28 A30 A32 A34 A36 A38 A22">
      <formula1>опа</formula1>
    </dataValidation>
    <dataValidation type="list" allowBlank="1" showInputMessage="1" showErrorMessage="1" sqref="C20 C22 C24 C26 C28 C30 C32 C34 C36 C38">
      <formula1>ти</formula1>
    </dataValidation>
    <dataValidation type="list" allowBlank="1" showInputMessage="1" showErrorMessage="1" sqref="O42:Q59">
      <formula1>pos</formula1>
    </dataValidation>
    <dataValidation type="list" allowBlank="1" showInputMessage="1" showErrorMessage="1" sqref="H42:K60">
      <formula1>НПДЕВИ</formula1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1.421875" style="0" customWidth="1"/>
    <col min="4" max="4" width="33.421875" style="0" customWidth="1"/>
    <col min="7" max="7" width="36.57421875" style="0" customWidth="1"/>
  </cols>
  <sheetData>
    <row r="1" spans="1:7" ht="75">
      <c r="A1" s="12" t="s">
        <v>112</v>
      </c>
      <c r="D1" s="12" t="s">
        <v>98</v>
      </c>
      <c r="G1" t="s">
        <v>116</v>
      </c>
    </row>
    <row r="2" spans="1:7" ht="153.75" customHeight="1">
      <c r="A2" s="12" t="s">
        <v>108</v>
      </c>
      <c r="D2" s="12" t="s">
        <v>99</v>
      </c>
      <c r="G2" t="s">
        <v>117</v>
      </c>
    </row>
    <row r="3" spans="1:7" ht="168.75" customHeight="1">
      <c r="A3" s="12" t="s">
        <v>109</v>
      </c>
      <c r="D3" s="12" t="s">
        <v>100</v>
      </c>
      <c r="G3" t="s">
        <v>118</v>
      </c>
    </row>
    <row r="4" spans="1:7" ht="135">
      <c r="A4" s="12" t="s">
        <v>110</v>
      </c>
      <c r="D4" s="12" t="s">
        <v>101</v>
      </c>
      <c r="G4" t="s">
        <v>121</v>
      </c>
    </row>
    <row r="5" spans="1:7" ht="127.5" customHeight="1">
      <c r="A5" s="12"/>
      <c r="D5" s="12" t="s">
        <v>102</v>
      </c>
      <c r="G5" t="s">
        <v>119</v>
      </c>
    </row>
    <row r="6" spans="1:7" ht="105">
      <c r="A6" s="12"/>
      <c r="D6" s="12" t="s">
        <v>103</v>
      </c>
      <c r="G6" t="s">
        <v>120</v>
      </c>
    </row>
    <row r="7" spans="1:4" ht="171.75" customHeight="1">
      <c r="A7" s="12"/>
      <c r="D7" s="12" t="s">
        <v>104</v>
      </c>
    </row>
    <row r="8" spans="1:4" ht="180.75" customHeight="1">
      <c r="A8" s="12"/>
      <c r="D8" s="12" t="s">
        <v>105</v>
      </c>
    </row>
    <row r="9" spans="1:4" ht="120">
      <c r="A9" s="12"/>
      <c r="D9" s="12" t="s">
        <v>106</v>
      </c>
    </row>
    <row r="10" spans="1:4" ht="258" customHeight="1">
      <c r="A10" s="12"/>
      <c r="D10" s="12" t="s">
        <v>107</v>
      </c>
    </row>
    <row r="11" ht="15">
      <c r="A11" s="12"/>
    </row>
    <row r="12" ht="15">
      <c r="A12" s="12"/>
    </row>
    <row r="13" ht="15">
      <c r="A13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Offices</dc:creator>
  <cp:keywords/>
  <dc:description/>
  <cp:lastModifiedBy>Zam_kmet</cp:lastModifiedBy>
  <cp:lastPrinted>2024-02-02T10:19:39Z</cp:lastPrinted>
  <dcterms:created xsi:type="dcterms:W3CDTF">2016-09-16T07:06:44Z</dcterms:created>
  <dcterms:modified xsi:type="dcterms:W3CDTF">2024-03-20T08:55:37Z</dcterms:modified>
  <cp:category/>
  <cp:version/>
  <cp:contentType/>
  <cp:contentStatus/>
</cp:coreProperties>
</file>