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tabRatio="660" activeTab="4"/>
  </bookViews>
  <sheets>
    <sheet name="ОБЯСНИТЕЛНА" sheetId="1" r:id="rId1"/>
    <sheet name="Приложение 1 " sheetId="2" r:id="rId2"/>
    <sheet name="Приложение 2" sheetId="3" r:id="rId3"/>
    <sheet name="Приложение 3" sheetId="4" r:id="rId4"/>
    <sheet name="Приложение 4" sheetId="5" r:id="rId5"/>
  </sheets>
  <definedNames/>
  <calcPr fullCalcOnLoad="1"/>
</workbook>
</file>

<file path=xl/sharedStrings.xml><?xml version="1.0" encoding="utf-8"?>
<sst xmlns="http://schemas.openxmlformats.org/spreadsheetml/2006/main" count="400" uniqueCount="332">
  <si>
    <t>ОП Развитие на човешките ресурси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</si>
  <si>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</si>
  <si>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</si>
  <si>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</si>
  <si>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</si>
  <si>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</si>
  <si>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</si>
  <si>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</si>
  <si>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</si>
  <si>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</si>
  <si>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</si>
  <si>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</si>
  <si>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</si>
  <si>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</si>
  <si>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</si>
  <si>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</si>
  <si>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</si>
  <si>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</si>
  <si>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</si>
  <si>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</si>
  <si>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</si>
  <si>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01 00</t>
  </si>
  <si>
    <t>Приложение № 2</t>
  </si>
  <si>
    <t xml:space="preserve">В с и ч к о
</t>
  </si>
  <si>
    <t>Наименование</t>
  </si>
  <si>
    <t>ВСИЧКО РАЗХОДИ:</t>
  </si>
  <si>
    <t>Приложение № 1</t>
  </si>
  <si>
    <t xml:space="preserve">                                                                               Наименование  на приходите</t>
  </si>
  <si>
    <t xml:space="preserve">             Пара-    граф</t>
  </si>
  <si>
    <t>ПРИХОДИ С ОБЩИНСКИ ХАРАКТЕР</t>
  </si>
  <si>
    <t>I. ДАНЪЧНИ И НЕДАНЪЧНИ ПРИХОДИ</t>
  </si>
  <si>
    <t>1.    Данъчни приходи</t>
  </si>
  <si>
    <t>1.1. Данък върху доходите на физически лица</t>
  </si>
  <si>
    <t>1.1.1. Окончателен годишен /патентен/ данък</t>
  </si>
  <si>
    <t>01 03</t>
  </si>
  <si>
    <t>1.2. Имуществени данъци</t>
  </si>
  <si>
    <t>13 00</t>
  </si>
  <si>
    <t>1.2.1. Данък върху недвижими имоти</t>
  </si>
  <si>
    <t>13 01</t>
  </si>
  <si>
    <t>1.2.2. Данък върху превозните средства</t>
  </si>
  <si>
    <t>13 03</t>
  </si>
  <si>
    <t>1.2.3. Данък дарения и възмезден начин</t>
  </si>
  <si>
    <t>13 04</t>
  </si>
  <si>
    <t xml:space="preserve">1.3. Други данъци /недобори/ </t>
  </si>
  <si>
    <t>20 00</t>
  </si>
  <si>
    <t>2. Неданъчни приходи</t>
  </si>
  <si>
    <t>2.1. Приходи и доходи от собственост</t>
  </si>
  <si>
    <t>24 00</t>
  </si>
  <si>
    <t>2.1.1. Приходи от услуги</t>
  </si>
  <si>
    <t>24 04</t>
  </si>
  <si>
    <t>2.1.2. Приходи от наеми на имущество</t>
  </si>
  <si>
    <t>24 05</t>
  </si>
  <si>
    <t>2.1.3. Приходи от наеми на земя</t>
  </si>
  <si>
    <t>24 06</t>
  </si>
  <si>
    <t>2.1.4. Приходи от дивиденти</t>
  </si>
  <si>
    <t>24 07</t>
  </si>
  <si>
    <t>2.1.5. Приходи от лихви банк.см-и</t>
  </si>
  <si>
    <t>24 08</t>
  </si>
  <si>
    <t>2.1.6.Приходи от лихви по срочни депозити</t>
  </si>
  <si>
    <t>24 09</t>
  </si>
  <si>
    <t>2.2. Общински такси</t>
  </si>
  <si>
    <t>27 00</t>
  </si>
  <si>
    <t>2.2.1. За ползване на детски градини</t>
  </si>
  <si>
    <t>27 01</t>
  </si>
  <si>
    <t>2.2.2. За ползване на детски ясли</t>
  </si>
  <si>
    <t>27 02</t>
  </si>
  <si>
    <t>2.2.2. За домашен социален патронаж</t>
  </si>
  <si>
    <t>27 04</t>
  </si>
  <si>
    <t>2.2.3. За пазари, тържища и други</t>
  </si>
  <si>
    <t>27 05</t>
  </si>
  <si>
    <t>2.2.4. За битови отпадъци</t>
  </si>
  <si>
    <t>27 07</t>
  </si>
  <si>
    <t>2.2.6. За общежития в образованието</t>
  </si>
  <si>
    <t>27 08</t>
  </si>
  <si>
    <t>2.2.5. За технически услуги</t>
  </si>
  <si>
    <t>27 10</t>
  </si>
  <si>
    <t>2.2.6. За административни услуги</t>
  </si>
  <si>
    <t>27 11</t>
  </si>
  <si>
    <t>2.2.9. За откупуване на гробни места</t>
  </si>
  <si>
    <t>27 15</t>
  </si>
  <si>
    <t>27 29</t>
  </si>
  <si>
    <t>2.3. Глоби, санкции, наказателни лихви</t>
  </si>
  <si>
    <t>28 00</t>
  </si>
  <si>
    <t>2.4. Други неданъчни приходи</t>
  </si>
  <si>
    <t>36 00</t>
  </si>
  <si>
    <t>ІІ. ВЗАИМООТНОШЕНИЯ С ЦБ</t>
  </si>
  <si>
    <t>31 00</t>
  </si>
  <si>
    <t>31 11</t>
  </si>
  <si>
    <t>31 12</t>
  </si>
  <si>
    <t>31 13</t>
  </si>
  <si>
    <t>1. Придобиване на дялове , акции и съучастия</t>
  </si>
  <si>
    <t>70 00</t>
  </si>
  <si>
    <t>на приходите по параграфи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</si>
  <si>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</si>
  <si>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</si>
  <si>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</si>
  <si>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</si>
  <si>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</si>
  <si>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</si>
  <si>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</si>
  <si>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</si>
  <si>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</si>
  <si>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</si>
  <si>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</si>
  <si>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</si>
  <si>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</si>
  <si>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</si>
  <si>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</si>
  <si>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</si>
  <si>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</si>
  <si>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</si>
  <si>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</si>
  <si>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</si>
  <si>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</si>
  <si>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</si>
  <si>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</si>
  <si>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</si>
  <si>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</si>
  <si>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</si>
  <si>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</si>
  <si>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</si>
  <si>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</si>
  <si>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</si>
  <si>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</si>
  <si>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</si>
  <si>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</si>
  <si>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</si>
  <si>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</si>
  <si>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</si>
  <si>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</si>
  <si>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</si>
  <si>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</si>
  <si>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</si>
  <si>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</si>
  <si>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</si>
  <si>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</si>
  <si>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</si>
  <si>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</si>
  <si>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</si>
  <si>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</si>
  <si>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</si>
  <si>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 за облекло и други на персонала, с характер на възнаграждение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</si>
  <si>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</si>
  <si>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</si>
  <si>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</si>
  <si>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</si>
  <si>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</si>
  <si>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</si>
  <si>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</si>
  <si>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</si>
  <si>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</si>
  <si>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</si>
  <si>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стопански инвентар</t>
  </si>
  <si>
    <t>придобиване на други нематериални дълготрайни активи</t>
  </si>
  <si>
    <r>
      <t xml:space="preserve">обезщетения и помощи по </t>
    </r>
    <r>
      <rPr>
        <sz val="10"/>
        <rFont val="Times New Roman CYR"/>
        <family val="0"/>
      </rPr>
      <t>решение на общинския съвет</t>
    </r>
  </si>
  <si>
    <t xml:space="preserve">282 Др.д/сти по отбрана </t>
  </si>
  <si>
    <t>ОБЯСНИТЕЛНА ЗАПИСКА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</si>
  <si>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</si>
  <si>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</si>
  <si>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</si>
  <si>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</si>
  <si>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</si>
  <si>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</si>
  <si>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</si>
  <si>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</si>
  <si>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</si>
  <si>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</si>
  <si>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</si>
  <si>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</si>
  <si>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Приходи по параграфи</t>
  </si>
  <si>
    <t xml:space="preserve">Разходи по функции и дейности </t>
  </si>
  <si>
    <t>Разходи по параграфи</t>
  </si>
  <si>
    <t>Разходи по Оперативни програми</t>
  </si>
  <si>
    <t>Приложение № 4</t>
  </si>
  <si>
    <t>ОТЧЕТ</t>
  </si>
  <si>
    <t>Отчет</t>
  </si>
  <si>
    <t xml:space="preserve">                   Отчет</t>
  </si>
  <si>
    <t>III. ТРАНСФЕРИ</t>
  </si>
  <si>
    <t>61 00</t>
  </si>
  <si>
    <t>Трансфери от МТСП по програми</t>
  </si>
  <si>
    <t>61 01</t>
  </si>
  <si>
    <t>61 02</t>
  </si>
  <si>
    <t>61 05</t>
  </si>
  <si>
    <t xml:space="preserve">IV. ОПЕРАЦИИ С ФИНАНСОВИ АКТИВИ </t>
  </si>
  <si>
    <t>Обща субсидия за държавни дейности</t>
  </si>
  <si>
    <t>Целева субсидия за капиталови разходи</t>
  </si>
  <si>
    <t>Наличност по сметки в края на периода</t>
  </si>
  <si>
    <t>Остатък по сметки  от предходен период</t>
  </si>
  <si>
    <t>ОБЩО ПРИХОДИ  /І + ІІ + ІІІ +IV/</t>
  </si>
  <si>
    <t>платени държавни такси, данъци, наказателни лихви, санкции и др.</t>
  </si>
  <si>
    <t>42-19</t>
  </si>
  <si>
    <t>други текущи трансфери за домакинства</t>
  </si>
  <si>
    <t>СОБСТВЕНИ ПРИХОДИ</t>
  </si>
  <si>
    <t>Лихви</t>
  </si>
  <si>
    <t>24-08</t>
  </si>
  <si>
    <t>ТРАНСФЕРИ</t>
  </si>
  <si>
    <t xml:space="preserve">Трансфери(субсидии,вн.)м/у бюдж.с/ки </t>
  </si>
  <si>
    <t>ВСИЧКО ТРАНСФЕРИ:</t>
  </si>
  <si>
    <t>ВРЕМЕННИ БЕЗЛИХВЕНИ ЗАЕМИ</t>
  </si>
  <si>
    <t>Получ.(пред.)врем.безл.заеми от/за ЦБ(+/-)</t>
  </si>
  <si>
    <t>- получени заеми (+)</t>
  </si>
  <si>
    <t>- погасени заеми (-)</t>
  </si>
  <si>
    <t>Врем.безл.заеми м/у бюджетни с/ки (нето)</t>
  </si>
  <si>
    <t>Врем.безл.заеми м/у бюдж.и извънб.с/ки</t>
  </si>
  <si>
    <t>ВСИЧКО ВРЕМЕННИ БЕЗЛИХВЕНИ ЗАЕМИ:</t>
  </si>
  <si>
    <t xml:space="preserve">Врем. съхр. ср-ва и ср-ва на разпореж. </t>
  </si>
  <si>
    <t>88-03</t>
  </si>
  <si>
    <t>ВСИЧКО ПРИХОДИ</t>
  </si>
  <si>
    <t>Депозити и средства по сметки (нето)(+/-)</t>
  </si>
  <si>
    <t>остатък от предходен период</t>
  </si>
  <si>
    <t xml:space="preserve">наличн. в края на периода </t>
  </si>
  <si>
    <t xml:space="preserve">ВСИЧКО ПРИХОДИ ПО БЮДЖЕТА </t>
  </si>
  <si>
    <t xml:space="preserve">Образование </t>
  </si>
  <si>
    <t>общо</t>
  </si>
  <si>
    <t xml:space="preserve">- Запл. и възнагр. за персонала </t>
  </si>
  <si>
    <t>01-00</t>
  </si>
  <si>
    <t xml:space="preserve">- Осиг. вноски </t>
  </si>
  <si>
    <t>05-00</t>
  </si>
  <si>
    <t xml:space="preserve">- Издръжка </t>
  </si>
  <si>
    <t>10-00</t>
  </si>
  <si>
    <t xml:space="preserve">- Останали текущи р-ди </t>
  </si>
  <si>
    <t>40-46</t>
  </si>
  <si>
    <t xml:space="preserve">Соц. осигуряване, подпомагане и грижи </t>
  </si>
  <si>
    <t xml:space="preserve">- Други възнагр. </t>
  </si>
  <si>
    <t>02-00</t>
  </si>
  <si>
    <t xml:space="preserve">Жил.стр., благоустр., комун.ст-во и ок.среда </t>
  </si>
  <si>
    <t xml:space="preserve">- Капиталови разходи  </t>
  </si>
  <si>
    <t>51-54</t>
  </si>
  <si>
    <t xml:space="preserve">ВСИЧКО РАЗХОДИ ПО БЮДЖЕТА </t>
  </si>
  <si>
    <t>Образование в т.ч. :</t>
  </si>
  <si>
    <t>Соц. осигуряване, подпомагане и грижи в т.ч. :</t>
  </si>
  <si>
    <t xml:space="preserve">                   Уточнен план</t>
  </si>
  <si>
    <t>предоставени трансфери по чл.71 е от ЗОУ</t>
  </si>
  <si>
    <t>1. СОУ Христо Ботев с проект BG051PО001-3.1.06</t>
  </si>
  <si>
    <t>2.5. Внесен данък в/у приходите от стопанска д-ст</t>
  </si>
  <si>
    <t>37 00</t>
  </si>
  <si>
    <t>Събране средства от/за сметки за средства от ЕС</t>
  </si>
  <si>
    <t>88 03</t>
  </si>
  <si>
    <t>19-01</t>
  </si>
  <si>
    <t>разходи за учебници и книги</t>
  </si>
  <si>
    <t>събрани средства от/за с/ки за средства на ЕС</t>
  </si>
  <si>
    <t>1. Подкрепа за достоен живот</t>
  </si>
  <si>
    <t>2.2.7 Такса куче</t>
  </si>
  <si>
    <t>2.2.8. Други общински такси</t>
  </si>
  <si>
    <t>Целева субсидия -автобуси</t>
  </si>
  <si>
    <t>субсидия за автобуси</t>
  </si>
  <si>
    <t>такса ангажимент по заеми</t>
  </si>
  <si>
    <t xml:space="preserve">трансфери </t>
  </si>
  <si>
    <t>117 Дейности по избори</t>
  </si>
  <si>
    <t>Целева субсидия -бедствия и аварии</t>
  </si>
  <si>
    <t>31 18</t>
  </si>
  <si>
    <t>31 28</t>
  </si>
  <si>
    <t>284 Ликвидиране на последици от стихийни бедствия и производствени аварии</t>
  </si>
  <si>
    <t>19-81</t>
  </si>
  <si>
    <t>платени общински такси, данъци, наказателни лихви, санкции и др.</t>
  </si>
  <si>
    <t>2 Подкрепа за заетост</t>
  </si>
  <si>
    <t xml:space="preserve">временни безлихвени заеми </t>
  </si>
  <si>
    <t>приходи от собственост</t>
  </si>
  <si>
    <t>2.6. Приходи от концесии</t>
  </si>
  <si>
    <t>41 00</t>
  </si>
  <si>
    <t>Временни безлихвени заеми</t>
  </si>
  <si>
    <t>76 00</t>
  </si>
  <si>
    <t>713 Спорт за всички</t>
  </si>
  <si>
    <t>5.ОУ П.Р.Славейков с проект BG051PО001-4.2.05</t>
  </si>
  <si>
    <t>2.6. Приходи от продажба на земя</t>
  </si>
  <si>
    <t>40 40</t>
  </si>
  <si>
    <t>Погашения по заевми</t>
  </si>
  <si>
    <t>83 81</t>
  </si>
  <si>
    <t>95 01</t>
  </si>
  <si>
    <t>95 07</t>
  </si>
  <si>
    <t>въстановени трансфери за ЦБ</t>
  </si>
  <si>
    <t>31 20</t>
  </si>
  <si>
    <t>Въстановен трансфер за ЦБ</t>
  </si>
  <si>
    <t>469 Други дейности по здравеопазването</t>
  </si>
  <si>
    <t>"Обновяване и развитие на на селените райони" ДФЗ</t>
  </si>
  <si>
    <t>дофинансиране</t>
  </si>
  <si>
    <t>Погашения по заеми</t>
  </si>
  <si>
    <t xml:space="preserve">54-00 </t>
  </si>
  <si>
    <t>придобиване на земя</t>
  </si>
  <si>
    <t xml:space="preserve">преходен остатък на </t>
  </si>
  <si>
    <t>чужди средства училища</t>
  </si>
  <si>
    <t>водопровод -гр.Брусарци и реконструкция вътрешна водопроводна</t>
  </si>
  <si>
    <t>мрежа I етап и хидрофорна станция с.Крива бара</t>
  </si>
  <si>
    <t>Рекотструкция на вътр.водопроводна мрежа и външен довеждащ</t>
  </si>
  <si>
    <t xml:space="preserve">Реконструкция на вътрешни водопроводни мрежи в с.Крива бара </t>
  </si>
  <si>
    <t>II етап и с.Буковец ,рехабилитация на общ.път МОН</t>
  </si>
  <si>
    <t>1062/III-112/с.Смирненски - с.Буковец -община Брусарци</t>
  </si>
  <si>
    <t>.</t>
  </si>
  <si>
    <t>към отчета за периода от 01.01.2015 30.06.2015. г.</t>
  </si>
  <si>
    <t xml:space="preserve">                 Отчета  на Община Брусарци за периода 01.01.2015  -30.06.2015 г. възлиза на 1396788 лв. в приход и разход. </t>
  </si>
  <si>
    <t xml:space="preserve">      С влизането в сила на Закона за публичните финанси от 01.01.2015 г. всички първостепенни разпоредители с бюджет пуликуват на интернет страницата си утвърдения бюджет, тримесечни и месечни отчети. В изпълнение на това задължение Община Брусарци публикува приложенията съставляващи отчета за периода 01.01.2015-30.06.2015г.</t>
  </si>
  <si>
    <t xml:space="preserve">наличност на  </t>
  </si>
  <si>
    <t>на Община Брусарци за периода 01.01-30.06.2015 година</t>
  </si>
  <si>
    <t>62 00</t>
  </si>
  <si>
    <t>Трансфери м/у бюджетни и сметки за средства от ЕС</t>
  </si>
  <si>
    <t>Трансфери между бюджети</t>
  </si>
  <si>
    <t>Предоставени трансфери</t>
  </si>
  <si>
    <t>62 02</t>
  </si>
  <si>
    <t>Трансфери от /за държавни предприятия и др. лица</t>
  </si>
  <si>
    <t>64 00</t>
  </si>
  <si>
    <t>61 64</t>
  </si>
  <si>
    <t>Получени трансфери</t>
  </si>
  <si>
    <t>Обща изравнителна субсидия за местни дейности</t>
  </si>
  <si>
    <t>80 95</t>
  </si>
  <si>
    <t>на Община Брусарци за периода 01.01-30.06.2015година</t>
  </si>
  <si>
    <t>878 Приюти за бестопанствени животни</t>
  </si>
  <si>
    <t>283 Превантивни действия</t>
  </si>
  <si>
    <t>562 Личен асистент</t>
  </si>
  <si>
    <t>619 Други дейности по жил.строителство</t>
  </si>
  <si>
    <t>714 Спортни бази</t>
  </si>
  <si>
    <t>52-05</t>
  </si>
  <si>
    <t>52-06</t>
  </si>
  <si>
    <t>инфраструкторни обекти</t>
  </si>
  <si>
    <t>7.ОУ П.К.Яворов с проект      BG051PО001-4.2.-000106</t>
  </si>
  <si>
    <t>на Община Брусарци  за периода 01.01-30.06.2015 г.</t>
  </si>
  <si>
    <t>62-00</t>
  </si>
  <si>
    <t xml:space="preserve">         Отчет за сметките за средствата от ЕС</t>
  </si>
  <si>
    <t>РАЗХОДИ ПО ФУНКЦИИ И ПАРАГРАФИ</t>
  </si>
  <si>
    <t>Аналитично изпълнението на плана за приходите по бюджета към  30.06.2015 г. е както следва</t>
  </si>
  <si>
    <t xml:space="preserve">ДИРЕКТОР ДИРЕКЦИЯ “ФСД”:                             КМЕТ:  </t>
  </si>
  <si>
    <t xml:space="preserve">    </t>
  </si>
  <si>
    <t xml:space="preserve"> ДИРЕКТОР ДИРЕКЦИЯ “ФСД”:                                                            КМЕТ:  </t>
  </si>
  <si>
    <r>
      <t xml:space="preserve">                  /И. Иванова</t>
    </r>
    <r>
      <rPr>
        <sz val="10"/>
        <rFont val="Times New Roman"/>
        <family val="1"/>
      </rPr>
      <t xml:space="preserve">/                                                            </t>
    </r>
    <r>
      <rPr>
        <b/>
        <sz val="10"/>
        <rFont val="Times New Roman"/>
        <family val="1"/>
      </rPr>
      <t xml:space="preserve"> / Н.Михайлова/</t>
    </r>
  </si>
  <si>
    <r>
      <t>/И. Иванова</t>
    </r>
    <r>
      <rPr>
        <sz val="10"/>
        <rFont val="Times New Roman"/>
        <family val="1"/>
      </rPr>
      <t xml:space="preserve">/                                                   </t>
    </r>
    <r>
      <rPr>
        <b/>
        <sz val="10"/>
        <rFont val="Times New Roman"/>
        <family val="1"/>
      </rPr>
      <t xml:space="preserve">   / Н.Михайлова/</t>
    </r>
  </si>
  <si>
    <t xml:space="preserve"> ДИРЕКТОР ДИРЕКЦИЯ “ФСД”:                                                                                                                КМЕТ:  </t>
  </si>
  <si>
    <r>
      <t xml:space="preserve">                       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</si>
  <si>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 xml:space="preserve">        ДИРЕКТОР ДИРЕКЦИЯ “ФСД”:                                                                       КМЕТ:   </t>
  </si>
  <si>
    <r>
      <t xml:space="preserve">                           /И. Иванова</t>
    </r>
    <r>
      <rPr>
        <sz val="10"/>
        <rFont val="Times New Roman"/>
        <family val="1"/>
      </rPr>
      <t xml:space="preserve">/                                                                    </t>
    </r>
    <r>
      <rPr>
        <b/>
        <i/>
        <sz val="10"/>
        <rFont val="Times New Roman"/>
        <family val="1"/>
      </rPr>
      <t xml:space="preserve">         / Н.Михайлова/</t>
    </r>
  </si>
  <si>
    <t>Разходната част на общинския бюджет към 30.6.2015 г. възлиза на :</t>
  </si>
  <si>
    <t xml:space="preserve">както следва </t>
  </si>
  <si>
    <r>
      <t xml:space="preserve">                                                     /И. Янакиева</t>
    </r>
    <r>
      <rPr>
        <sz val="10"/>
        <rFont val="Times New Roman"/>
        <family val="1"/>
      </rPr>
      <t xml:space="preserve">/                                                        </t>
    </r>
    <r>
      <rPr>
        <b/>
        <sz val="10"/>
        <rFont val="Times New Roman"/>
        <family val="1"/>
      </rPr>
      <t xml:space="preserve"> /Н. Михайлова/</t>
    </r>
  </si>
  <si>
    <t xml:space="preserve"> ДИРЕКТОР ДИРЕКЦИЯ “ФСД”:                                                             КМЕТ:      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</si>
</sst>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0\-00"/>
    <numFmt numFmtId="173" formatCode="0#&quot;-&quot;0#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Albertus MT Lt"/>
      <family val="1"/>
    </font>
    <font>
      <b/>
      <i/>
      <sz val="16"/>
      <name val="Times New Roman"/>
      <family val="1"/>
    </font>
    <font>
      <sz val="12"/>
      <name val="Arial"/>
      <family val="2"/>
    </font>
    <font>
      <b/>
      <sz val="9"/>
      <name val="Albertus MT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0"/>
      <name val="Times New Roman Cyr"/>
      <family val="1"/>
    </font>
    <font>
      <sz val="10"/>
      <name val="Heba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61"/>
      <name val="Times New Roman"/>
      <family val="1"/>
    </font>
    <font>
      <b/>
      <sz val="8"/>
      <color indexed="9"/>
      <name val="Times New Roman"/>
      <family val="1"/>
    </font>
    <font>
      <sz val="7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20"/>
      <name val="Times New Roman"/>
      <family val="1"/>
    </font>
    <font>
      <sz val="9"/>
      <color indexed="9"/>
      <name val="Times New Roman"/>
      <family val="1"/>
    </font>
    <font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lbertus MT Lt"/>
      <family val="1"/>
    </font>
    <font>
      <sz val="10"/>
      <name val="Albertus MT Lt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7" borderId="2" applyNumberFormat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21" borderId="2" applyNumberFormat="0" applyAlignment="0" applyProtection="0"/>
    <xf numFmtId="0" fontId="59" fillId="22" borderId="7" applyNumberFormat="0" applyAlignment="0" applyProtection="0"/>
    <xf numFmtId="0" fontId="60" fillId="3" borderId="0" applyNumberFormat="0" applyBorder="0" applyAlignment="0" applyProtection="0"/>
    <xf numFmtId="0" fontId="61" fillId="23" borderId="0" applyNumberFormat="0" applyBorder="0" applyAlignment="0" applyProtection="0"/>
    <xf numFmtId="0" fontId="23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</cellStyleXfs>
  <cellXfs count="33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6" fillId="0" borderId="0" xfId="0" applyFont="1" applyAlignment="1">
      <alignment horizontal="left" indent="3"/>
    </xf>
    <xf numFmtId="0" fontId="17" fillId="0" borderId="0" xfId="0" applyFont="1" applyAlignment="1">
      <alignment/>
    </xf>
    <xf numFmtId="0" fontId="9" fillId="0" borderId="0" xfId="0" applyFont="1" applyAlignment="1">
      <alignment horizontal="left" indent="6"/>
    </xf>
    <xf numFmtId="0" fontId="17" fillId="0" borderId="0" xfId="0" applyFont="1" applyAlignment="1">
      <alignment horizontal="left" indent="6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6" fillId="24" borderId="10" xfId="0" applyNumberFormat="1" applyFont="1" applyFill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3" fontId="6" fillId="0" borderId="19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0" fillId="24" borderId="0" xfId="0" applyFill="1" applyAlignment="1">
      <alignment/>
    </xf>
    <xf numFmtId="0" fontId="6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3" fontId="14" fillId="24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23" fillId="0" borderId="0" xfId="59" applyFont="1">
      <alignment/>
      <protection/>
    </xf>
    <xf numFmtId="0" fontId="22" fillId="0" borderId="20" xfId="33" applyFont="1" applyBorder="1" applyAlignment="1">
      <alignment horizontal="center" vertical="center"/>
      <protection/>
    </xf>
    <xf numFmtId="3" fontId="24" fillId="0" borderId="21" xfId="33" applyNumberFormat="1" applyFont="1" applyFill="1" applyBorder="1" applyAlignment="1" quotePrefix="1">
      <alignment horizontal="center" vertical="center"/>
      <protection/>
    </xf>
    <xf numFmtId="0" fontId="26" fillId="0" borderId="0" xfId="59" applyFont="1">
      <alignment/>
      <protection/>
    </xf>
    <xf numFmtId="3" fontId="22" fillId="0" borderId="22" xfId="33" applyNumberFormat="1" applyFont="1" applyBorder="1" applyAlignment="1" applyProtection="1">
      <alignment horizontal="right" vertical="center"/>
      <protection/>
    </xf>
    <xf numFmtId="3" fontId="22" fillId="0" borderId="23" xfId="33" applyNumberFormat="1" applyFont="1" applyBorder="1" applyAlignment="1" applyProtection="1">
      <alignment horizontal="right" vertical="center"/>
      <protection/>
    </xf>
    <xf numFmtId="0" fontId="25" fillId="0" borderId="0" xfId="33" applyFont="1" applyAlignment="1">
      <alignment vertical="center"/>
      <protection/>
    </xf>
    <xf numFmtId="0" fontId="22" fillId="0" borderId="0" xfId="33" applyFont="1" applyAlignment="1">
      <alignment vertical="center"/>
      <protection/>
    </xf>
    <xf numFmtId="0" fontId="22" fillId="0" borderId="0" xfId="34" applyFont="1" applyFill="1" applyBorder="1" applyAlignment="1">
      <alignment horizontal="center" vertical="center"/>
      <protection/>
    </xf>
    <xf numFmtId="0" fontId="22" fillId="0" borderId="0" xfId="33" applyFont="1" applyAlignment="1">
      <alignment vertical="center" wrapText="1"/>
      <protection/>
    </xf>
    <xf numFmtId="3" fontId="22" fillId="0" borderId="0" xfId="33" applyNumberFormat="1" applyFont="1" applyBorder="1" applyAlignment="1">
      <alignment horizontal="center" vertical="center"/>
      <protection/>
    </xf>
    <xf numFmtId="3" fontId="22" fillId="0" borderId="0" xfId="33" applyNumberFormat="1" applyFont="1" applyBorder="1" applyAlignment="1" applyProtection="1">
      <alignment horizontal="center" vertical="center"/>
      <protection/>
    </xf>
    <xf numFmtId="1" fontId="22" fillId="0" borderId="0" xfId="33" applyNumberFormat="1" applyFont="1" applyBorder="1" applyAlignment="1">
      <alignment horizontal="center" vertical="center"/>
      <protection/>
    </xf>
    <xf numFmtId="1" fontId="22" fillId="0" borderId="0" xfId="33" applyNumberFormat="1" applyFont="1" applyBorder="1" applyAlignment="1" applyProtection="1">
      <alignment horizontal="center" vertical="center"/>
      <protection/>
    </xf>
    <xf numFmtId="3" fontId="24" fillId="0" borderId="0" xfId="33" applyNumberFormat="1" applyFont="1" applyFill="1" applyBorder="1" applyAlignment="1" quotePrefix="1">
      <alignment horizontal="center" vertical="center"/>
      <protection/>
    </xf>
    <xf numFmtId="3" fontId="24" fillId="0" borderId="0" xfId="33" applyNumberFormat="1" applyFont="1" applyFill="1" applyBorder="1" applyAlignment="1" applyProtection="1" quotePrefix="1">
      <alignment horizontal="center" vertical="center"/>
      <protection/>
    </xf>
    <xf numFmtId="3" fontId="25" fillId="0" borderId="0" xfId="33" applyNumberFormat="1" applyFont="1" applyBorder="1" applyAlignment="1" applyProtection="1">
      <alignment horizontal="right" vertical="center"/>
      <protection/>
    </xf>
    <xf numFmtId="3" fontId="22" fillId="0" borderId="0" xfId="33" applyNumberFormat="1" applyFont="1" applyBorder="1" applyAlignment="1" applyProtection="1">
      <alignment horizontal="right" vertical="center"/>
      <protection/>
    </xf>
    <xf numFmtId="0" fontId="22" fillId="0" borderId="0" xfId="33" applyFont="1" applyBorder="1" applyAlignment="1">
      <alignment vertical="center"/>
      <protection/>
    </xf>
    <xf numFmtId="0" fontId="22" fillId="0" borderId="0" xfId="33" applyFont="1" applyBorder="1" applyAlignment="1" applyProtection="1">
      <alignment vertical="center"/>
      <protection/>
    </xf>
    <xf numFmtId="3" fontId="25" fillId="0" borderId="21" xfId="33" applyNumberFormat="1" applyFont="1" applyBorder="1" applyAlignment="1" applyProtection="1">
      <alignment horizontal="right" vertical="center"/>
      <protection/>
    </xf>
    <xf numFmtId="0" fontId="25" fillId="0" borderId="24" xfId="33" applyFont="1" applyBorder="1" applyAlignment="1">
      <alignment horizontal="center" vertical="center"/>
      <protection/>
    </xf>
    <xf numFmtId="0" fontId="25" fillId="0" borderId="25" xfId="33" applyFont="1" applyBorder="1" applyAlignment="1">
      <alignment horizontal="center" vertical="center"/>
      <protection/>
    </xf>
    <xf numFmtId="0" fontId="6" fillId="0" borderId="2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25" fillId="0" borderId="25" xfId="33" applyNumberFormat="1" applyFont="1" applyBorder="1" applyAlignment="1">
      <alignment horizontal="center" vertical="center"/>
      <protection/>
    </xf>
    <xf numFmtId="0" fontId="22" fillId="0" borderId="21" xfId="3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73" fontId="22" fillId="0" borderId="26" xfId="34" applyNumberFormat="1" applyFont="1" applyFill="1" applyBorder="1" applyAlignment="1" quotePrefix="1">
      <alignment horizontal="right" vertical="center"/>
      <protection/>
    </xf>
    <xf numFmtId="173" fontId="22" fillId="0" borderId="26" xfId="34" applyNumberFormat="1" applyFont="1" applyFill="1" applyBorder="1" applyAlignment="1" quotePrefix="1">
      <alignment horizontal="right"/>
      <protection/>
    </xf>
    <xf numFmtId="173" fontId="22" fillId="0" borderId="27" xfId="34" applyNumberFormat="1" applyFont="1" applyFill="1" applyBorder="1" applyAlignment="1" quotePrefix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Fill="1" applyBorder="1" applyAlignment="1" applyProtection="1">
      <alignment horizontal="left" wrapText="1"/>
      <protection/>
    </xf>
    <xf numFmtId="0" fontId="29" fillId="0" borderId="0" xfId="0" applyFont="1" applyFill="1" applyBorder="1" applyAlignment="1">
      <alignment horizontal="center"/>
    </xf>
    <xf numFmtId="1" fontId="30" fillId="0" borderId="0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3" fillId="0" borderId="29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3" xfId="0" applyFont="1" applyBorder="1" applyAlignment="1">
      <alignment/>
    </xf>
    <xf numFmtId="0" fontId="30" fillId="0" borderId="10" xfId="0" applyFont="1" applyFill="1" applyBorder="1" applyAlignment="1" applyProtection="1">
      <alignment horizontal="left" wrapText="1"/>
      <protection/>
    </xf>
    <xf numFmtId="0" fontId="34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0" fontId="28" fillId="0" borderId="0" xfId="0" applyFont="1" applyAlignment="1">
      <alignment/>
    </xf>
    <xf numFmtId="3" fontId="2" fillId="0" borderId="19" xfId="0" applyNumberFormat="1" applyFont="1" applyBorder="1" applyAlignment="1">
      <alignment horizontal="right" wrapText="1"/>
    </xf>
    <xf numFmtId="0" fontId="2" fillId="0" borderId="11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3" fontId="2" fillId="0" borderId="30" xfId="0" applyNumberFormat="1" applyFont="1" applyBorder="1" applyAlignment="1">
      <alignment horizontal="right" wrapText="1"/>
    </xf>
    <xf numFmtId="0" fontId="6" fillId="0" borderId="32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24" borderId="19" xfId="0" applyFont="1" applyFill="1" applyBorder="1" applyAlignment="1">
      <alignment/>
    </xf>
    <xf numFmtId="0" fontId="2" fillId="0" borderId="16" xfId="0" applyFont="1" applyBorder="1" applyAlignment="1">
      <alignment/>
    </xf>
    <xf numFmtId="0" fontId="6" fillId="0" borderId="33" xfId="0" applyFont="1" applyBorder="1" applyAlignment="1">
      <alignment vertical="top" wrapText="1"/>
    </xf>
    <xf numFmtId="0" fontId="6" fillId="0" borderId="34" xfId="0" applyFont="1" applyBorder="1" applyAlignment="1">
      <alignment horizontal="center" vertical="top" wrapText="1"/>
    </xf>
    <xf numFmtId="3" fontId="25" fillId="0" borderId="24" xfId="33" applyNumberFormat="1" applyFont="1" applyBorder="1" applyAlignment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left" wrapText="1" indent="1"/>
      <protection/>
    </xf>
    <xf numFmtId="49" fontId="2" fillId="0" borderId="16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>
      <alignment/>
    </xf>
    <xf numFmtId="172" fontId="2" fillId="0" borderId="16" xfId="0" applyNumberFormat="1" applyFont="1" applyFill="1" applyBorder="1" applyAlignment="1" applyProtection="1" quotePrefix="1">
      <alignment horizontal="right"/>
      <protection/>
    </xf>
    <xf numFmtId="1" fontId="2" fillId="0" borderId="10" xfId="0" applyNumberFormat="1" applyFont="1" applyFill="1" applyBorder="1" applyAlignment="1">
      <alignment/>
    </xf>
    <xf numFmtId="1" fontId="3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 quotePrefix="1">
      <alignment horizontal="left" wrapText="1"/>
      <protection/>
    </xf>
    <xf numFmtId="0" fontId="10" fillId="0" borderId="10" xfId="0" applyFont="1" applyFill="1" applyBorder="1" applyAlignment="1" applyProtection="1">
      <alignment horizontal="left" wrapText="1"/>
      <protection/>
    </xf>
    <xf numFmtId="1" fontId="36" fillId="0" borderId="0" xfId="0" applyNumberFormat="1" applyFont="1" applyFill="1" applyBorder="1" applyAlignment="1">
      <alignment/>
    </xf>
    <xf numFmtId="0" fontId="2" fillId="0" borderId="10" xfId="0" applyFont="1" applyFill="1" applyBorder="1" applyAlignment="1" applyProtection="1" quotePrefix="1">
      <alignment horizontal="left" wrapText="1" indent="1"/>
      <protection/>
    </xf>
    <xf numFmtId="172" fontId="2" fillId="0" borderId="16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 applyProtection="1" quotePrefix="1">
      <alignment horizontal="left" wrapText="1"/>
      <protection/>
    </xf>
    <xf numFmtId="172" fontId="2" fillId="0" borderId="11" xfId="0" applyNumberFormat="1" applyFont="1" applyFill="1" applyBorder="1" applyAlignment="1" applyProtection="1" quotePrefix="1">
      <alignment horizontal="right"/>
      <protection/>
    </xf>
    <xf numFmtId="1" fontId="2" fillId="0" borderId="12" xfId="0" applyNumberFormat="1" applyFont="1" applyFill="1" applyBorder="1" applyAlignment="1">
      <alignment/>
    </xf>
    <xf numFmtId="0" fontId="6" fillId="0" borderId="35" xfId="0" applyFont="1" applyFill="1" applyBorder="1" applyAlignment="1" applyProtection="1">
      <alignment horizontal="center" wrapText="1"/>
      <protection/>
    </xf>
    <xf numFmtId="172" fontId="2" fillId="0" borderId="32" xfId="0" applyNumberFormat="1" applyFont="1" applyFill="1" applyBorder="1" applyAlignment="1" applyProtection="1" quotePrefix="1">
      <alignment horizontal="right"/>
      <protection/>
    </xf>
    <xf numFmtId="1" fontId="6" fillId="0" borderId="29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 wrapText="1"/>
      <protection/>
    </xf>
    <xf numFmtId="172" fontId="2" fillId="0" borderId="0" xfId="0" applyNumberFormat="1" applyFont="1" applyFill="1" applyBorder="1" applyAlignment="1" applyProtection="1" quotePrefix="1">
      <alignment horizontal="right"/>
      <protection/>
    </xf>
    <xf numFmtId="1" fontId="6" fillId="0" borderId="0" xfId="0" applyNumberFormat="1" applyFont="1" applyFill="1" applyBorder="1" applyAlignment="1">
      <alignment/>
    </xf>
    <xf numFmtId="0" fontId="30" fillId="0" borderId="35" xfId="0" applyFont="1" applyFill="1" applyBorder="1" applyAlignment="1" applyProtection="1">
      <alignment horizontal="center" wrapText="1"/>
      <protection/>
    </xf>
    <xf numFmtId="172" fontId="31" fillId="0" borderId="32" xfId="0" applyNumberFormat="1" applyFont="1" applyFill="1" applyBorder="1" applyAlignment="1" applyProtection="1" quotePrefix="1">
      <alignment horizontal="right"/>
      <protection/>
    </xf>
    <xf numFmtId="0" fontId="37" fillId="0" borderId="29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0" fillId="0" borderId="17" xfId="0" applyFont="1" applyFill="1" applyBorder="1" applyAlignment="1" applyProtection="1">
      <alignment horizontal="left" wrapText="1"/>
      <protection/>
    </xf>
    <xf numFmtId="172" fontId="31" fillId="0" borderId="15" xfId="0" applyNumberFormat="1" applyFont="1" applyFill="1" applyBorder="1" applyAlignment="1" applyProtection="1">
      <alignment horizontal="right"/>
      <protection/>
    </xf>
    <xf numFmtId="1" fontId="6" fillId="0" borderId="17" xfId="0" applyNumberFormat="1" applyFont="1" applyBorder="1" applyAlignment="1">
      <alignment horizontal="right"/>
    </xf>
    <xf numFmtId="2" fontId="39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1" fontId="42" fillId="0" borderId="0" xfId="0" applyNumberFormat="1" applyFont="1" applyBorder="1" applyAlignment="1">
      <alignment horizontal="center"/>
    </xf>
    <xf numFmtId="0" fontId="31" fillId="0" borderId="10" xfId="0" applyFont="1" applyFill="1" applyBorder="1" applyAlignment="1" applyProtection="1" quotePrefix="1">
      <alignment horizontal="left" wrapText="1" indent="2"/>
      <protection/>
    </xf>
    <xf numFmtId="0" fontId="5" fillId="0" borderId="10" xfId="0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31" fillId="0" borderId="12" xfId="0" applyFont="1" applyFill="1" applyBorder="1" applyAlignment="1" applyProtection="1" quotePrefix="1">
      <alignment horizontal="left" wrapText="1" indent="2"/>
      <protection/>
    </xf>
    <xf numFmtId="172" fontId="31" fillId="0" borderId="13" xfId="0" applyNumberFormat="1" applyFont="1" applyFill="1" applyBorder="1" applyAlignment="1" applyProtection="1">
      <alignment horizontal="right"/>
      <protection/>
    </xf>
    <xf numFmtId="0" fontId="31" fillId="0" borderId="12" xfId="0" applyFont="1" applyBorder="1" applyAlignment="1">
      <alignment horizontal="right"/>
    </xf>
    <xf numFmtId="0" fontId="29" fillId="0" borderId="32" xfId="0" applyFont="1" applyFill="1" applyBorder="1" applyAlignment="1">
      <alignment horizontal="center"/>
    </xf>
    <xf numFmtId="1" fontId="30" fillId="0" borderId="29" xfId="0" applyNumberFormat="1" applyFont="1" applyBorder="1" applyAlignment="1">
      <alignment horizontal="right"/>
    </xf>
    <xf numFmtId="0" fontId="31" fillId="0" borderId="10" xfId="0" applyFont="1" applyFill="1" applyBorder="1" applyAlignment="1" applyProtection="1">
      <alignment horizontal="left" wrapText="1"/>
      <protection/>
    </xf>
    <xf numFmtId="0" fontId="35" fillId="0" borderId="0" xfId="0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3" fontId="22" fillId="0" borderId="23" xfId="33" applyNumberFormat="1" applyFont="1" applyFill="1" applyBorder="1" applyAlignment="1" applyProtection="1">
      <alignment horizontal="right" vertical="center"/>
      <protection/>
    </xf>
    <xf numFmtId="0" fontId="31" fillId="0" borderId="12" xfId="0" applyFont="1" applyFill="1" applyBorder="1" applyAlignment="1" applyProtection="1">
      <alignment horizontal="left" wrapText="1"/>
      <protection/>
    </xf>
    <xf numFmtId="0" fontId="2" fillId="0" borderId="11" xfId="0" applyFont="1" applyBorder="1" applyAlignment="1">
      <alignment/>
    </xf>
    <xf numFmtId="3" fontId="46" fillId="0" borderId="21" xfId="0" applyNumberFormat="1" applyFont="1" applyFill="1" applyBorder="1" applyAlignment="1">
      <alignment/>
    </xf>
    <xf numFmtId="3" fontId="47" fillId="0" borderId="17" xfId="0" applyNumberFormat="1" applyFont="1" applyFill="1" applyBorder="1" applyAlignment="1">
      <alignment horizontal="right" wrapText="1"/>
    </xf>
    <xf numFmtId="3" fontId="47" fillId="0" borderId="17" xfId="0" applyNumberFormat="1" applyFont="1" applyFill="1" applyBorder="1" applyAlignment="1">
      <alignment horizontal="right"/>
    </xf>
    <xf numFmtId="3" fontId="46" fillId="0" borderId="21" xfId="0" applyNumberFormat="1" applyFont="1" applyFill="1" applyBorder="1" applyAlignment="1">
      <alignment horizontal="right" vertical="center" wrapText="1"/>
    </xf>
    <xf numFmtId="3" fontId="47" fillId="0" borderId="10" xfId="0" applyNumberFormat="1" applyFont="1" applyFill="1" applyBorder="1" applyAlignment="1">
      <alignment horizontal="right"/>
    </xf>
    <xf numFmtId="3" fontId="47" fillId="0" borderId="14" xfId="0" applyNumberFormat="1" applyFont="1" applyFill="1" applyBorder="1" applyAlignment="1">
      <alignment horizontal="right" wrapText="1"/>
    </xf>
    <xf numFmtId="3" fontId="46" fillId="0" borderId="21" xfId="0" applyNumberFormat="1" applyFont="1" applyFill="1" applyBorder="1" applyAlignment="1">
      <alignment wrapText="1"/>
    </xf>
    <xf numFmtId="3" fontId="47" fillId="0" borderId="17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13" xfId="0" applyFont="1" applyBorder="1" applyAlignment="1">
      <alignment vertical="top" wrapText="1"/>
    </xf>
    <xf numFmtId="3" fontId="2" fillId="0" borderId="28" xfId="0" applyNumberFormat="1" applyFont="1" applyBorder="1" applyAlignment="1">
      <alignment horizontal="right" wrapText="1"/>
    </xf>
    <xf numFmtId="0" fontId="2" fillId="0" borderId="33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right" wrapText="1"/>
    </xf>
    <xf numFmtId="3" fontId="31" fillId="0" borderId="30" xfId="0" applyNumberFormat="1" applyFont="1" applyBorder="1" applyAlignment="1">
      <alignment horizontal="right" wrapText="1"/>
    </xf>
    <xf numFmtId="3" fontId="6" fillId="24" borderId="19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3" fontId="47" fillId="0" borderId="12" xfId="0" applyNumberFormat="1" applyFont="1" applyFill="1" applyBorder="1" applyAlignment="1">
      <alignment horizontal="right" wrapText="1"/>
    </xf>
    <xf numFmtId="0" fontId="15" fillId="0" borderId="0" xfId="0" applyFont="1" applyAlignment="1">
      <alignment horizontal="right" vertical="center" wrapText="1"/>
    </xf>
    <xf numFmtId="14" fontId="35" fillId="0" borderId="0" xfId="0" applyNumberFormat="1" applyFont="1" applyAlignment="1">
      <alignment/>
    </xf>
    <xf numFmtId="3" fontId="24" fillId="0" borderId="22" xfId="33" applyNumberFormat="1" applyFont="1" applyBorder="1" applyAlignment="1" applyProtection="1">
      <alignment horizontal="right" vertical="center"/>
      <protection/>
    </xf>
    <xf numFmtId="0" fontId="2" fillId="0" borderId="36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28" xfId="0" applyFont="1" applyBorder="1" applyAlignment="1">
      <alignment/>
    </xf>
    <xf numFmtId="0" fontId="6" fillId="0" borderId="23" xfId="0" applyFont="1" applyBorder="1" applyAlignment="1">
      <alignment/>
    </xf>
    <xf numFmtId="0" fontId="48" fillId="0" borderId="16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49" fillId="0" borderId="13" xfId="0" applyFont="1" applyBorder="1" applyAlignment="1">
      <alignment horizontal="left"/>
    </xf>
    <xf numFmtId="2" fontId="2" fillId="0" borderId="15" xfId="0" applyNumberFormat="1" applyFont="1" applyFill="1" applyBorder="1" applyAlignment="1">
      <alignment vertical="center" wrapText="1"/>
    </xf>
    <xf numFmtId="3" fontId="2" fillId="0" borderId="36" xfId="0" applyNumberFormat="1" applyFont="1" applyBorder="1" applyAlignment="1">
      <alignment horizontal="right" wrapText="1"/>
    </xf>
    <xf numFmtId="0" fontId="6" fillId="0" borderId="31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right" wrapText="1"/>
    </xf>
    <xf numFmtId="3" fontId="6" fillId="0" borderId="30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3" fontId="6" fillId="0" borderId="34" xfId="0" applyNumberFormat="1" applyFont="1" applyBorder="1" applyAlignment="1">
      <alignment/>
    </xf>
    <xf numFmtId="3" fontId="6" fillId="0" borderId="37" xfId="0" applyNumberFormat="1" applyFont="1" applyBorder="1" applyAlignment="1">
      <alignment horizontal="right" wrapText="1"/>
    </xf>
    <xf numFmtId="3" fontId="6" fillId="0" borderId="29" xfId="0" applyNumberFormat="1" applyFont="1" applyBorder="1" applyAlignment="1">
      <alignment horizontal="right" wrapText="1"/>
    </xf>
    <xf numFmtId="3" fontId="24" fillId="0" borderId="23" xfId="33" applyNumberFormat="1" applyFont="1" applyBorder="1" applyAlignment="1" applyProtection="1">
      <alignment horizontal="right" vertical="center"/>
      <protection/>
    </xf>
    <xf numFmtId="0" fontId="22" fillId="0" borderId="0" xfId="34" applyFont="1" applyFill="1" applyBorder="1" applyAlignment="1">
      <alignment horizontal="left" vertical="center" wrapText="1"/>
      <protection/>
    </xf>
    <xf numFmtId="0" fontId="22" fillId="0" borderId="0" xfId="34" applyFont="1" applyFill="1" applyBorder="1" applyAlignment="1">
      <alignment vertical="center" wrapText="1"/>
      <protection/>
    </xf>
    <xf numFmtId="0" fontId="22" fillId="0" borderId="0" xfId="34" applyFont="1" applyFill="1" applyBorder="1" applyAlignment="1">
      <alignment wrapText="1"/>
      <protection/>
    </xf>
    <xf numFmtId="0" fontId="22" fillId="0" borderId="0" xfId="34" applyFont="1" applyFill="1" applyBorder="1" applyAlignment="1">
      <alignment vertical="top" wrapText="1"/>
      <protection/>
    </xf>
    <xf numFmtId="173" fontId="22" fillId="0" borderId="38" xfId="34" applyNumberFormat="1" applyFont="1" applyFill="1" applyBorder="1" applyAlignment="1">
      <alignment horizontal="right" vertical="top"/>
      <protection/>
    </xf>
    <xf numFmtId="173" fontId="22" fillId="0" borderId="26" xfId="34" applyNumberFormat="1" applyFont="1" applyFill="1" applyBorder="1" applyAlignment="1">
      <alignment horizontal="right" vertical="top"/>
      <protection/>
    </xf>
    <xf numFmtId="173" fontId="22" fillId="0" borderId="26" xfId="34" applyNumberFormat="1" applyFont="1" applyFill="1" applyBorder="1" applyAlignment="1" quotePrefix="1">
      <alignment horizontal="right" vertical="top"/>
      <protection/>
    </xf>
    <xf numFmtId="173" fontId="25" fillId="0" borderId="39" xfId="34" applyNumberFormat="1" applyFont="1" applyFill="1" applyBorder="1" applyAlignment="1">
      <alignment horizontal="right" vertical="top"/>
      <protection/>
    </xf>
    <xf numFmtId="0" fontId="25" fillId="0" borderId="40" xfId="34" applyFont="1" applyFill="1" applyBorder="1" applyAlignment="1">
      <alignment vertical="top" wrapText="1"/>
      <protection/>
    </xf>
    <xf numFmtId="3" fontId="22" fillId="0" borderId="41" xfId="33" applyNumberFormat="1" applyFont="1" applyBorder="1" applyAlignment="1" applyProtection="1">
      <alignment horizontal="right" vertical="center"/>
      <protection/>
    </xf>
    <xf numFmtId="0" fontId="22" fillId="0" borderId="20" xfId="34" applyFont="1" applyFill="1" applyBorder="1" applyAlignment="1">
      <alignment horizontal="right" vertical="center"/>
      <protection/>
    </xf>
    <xf numFmtId="0" fontId="25" fillId="0" borderId="20" xfId="35" applyFont="1" applyFill="1" applyBorder="1" applyAlignment="1">
      <alignment horizontal="center" vertical="center" wrapText="1"/>
      <protection/>
    </xf>
    <xf numFmtId="3" fontId="25" fillId="0" borderId="20" xfId="33" applyNumberFormat="1" applyFont="1" applyBorder="1" applyAlignment="1" applyProtection="1">
      <alignment horizontal="right" vertical="center"/>
      <protection/>
    </xf>
    <xf numFmtId="3" fontId="25" fillId="0" borderId="32" xfId="33" applyNumberFormat="1" applyFont="1" applyBorder="1" applyAlignment="1" applyProtection="1">
      <alignment horizontal="right" vertical="center"/>
      <protection/>
    </xf>
    <xf numFmtId="3" fontId="25" fillId="0" borderId="29" xfId="33" applyNumberFormat="1" applyFont="1" applyBorder="1" applyAlignment="1" applyProtection="1">
      <alignment horizontal="right" vertical="center"/>
      <protection/>
    </xf>
    <xf numFmtId="173" fontId="22" fillId="0" borderId="42" xfId="34" applyNumberFormat="1" applyFont="1" applyFill="1" applyBorder="1" applyAlignment="1">
      <alignment horizontal="right" vertical="center"/>
      <protection/>
    </xf>
    <xf numFmtId="3" fontId="22" fillId="0" borderId="43" xfId="33" applyNumberFormat="1" applyFont="1" applyBorder="1" applyAlignment="1" applyProtection="1">
      <alignment horizontal="right" vertical="center"/>
      <protection/>
    </xf>
    <xf numFmtId="3" fontId="25" fillId="0" borderId="21" xfId="33" applyNumberFormat="1" applyFont="1" applyBorder="1" applyAlignment="1" applyProtection="1">
      <alignment horizontal="right" vertical="center"/>
      <protection/>
    </xf>
    <xf numFmtId="3" fontId="22" fillId="0" borderId="44" xfId="33" applyNumberFormat="1" applyFont="1" applyBorder="1" applyAlignment="1" applyProtection="1">
      <alignment horizontal="right"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horizontal="right" vertical="center"/>
      <protection/>
    </xf>
    <xf numFmtId="3" fontId="25" fillId="0" borderId="25" xfId="33" applyNumberFormat="1" applyFont="1" applyBorder="1" applyAlignment="1" applyProtection="1">
      <alignment horizontal="right" vertical="center"/>
      <protection/>
    </xf>
    <xf numFmtId="3" fontId="24" fillId="0" borderId="25" xfId="33" applyNumberFormat="1" applyFont="1" applyBorder="1" applyAlignment="1" applyProtection="1">
      <alignment horizontal="right" vertical="center"/>
      <protection/>
    </xf>
    <xf numFmtId="3" fontId="22" fillId="0" borderId="21" xfId="33" applyNumberFormat="1" applyFont="1" applyBorder="1" applyAlignment="1" applyProtection="1">
      <alignment horizontal="right" vertical="center"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32" fillId="0" borderId="39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 quotePrefix="1">
      <alignment horizontal="left"/>
      <protection/>
    </xf>
    <xf numFmtId="14" fontId="35" fillId="0" borderId="0" xfId="0" applyNumberFormat="1" applyFont="1" applyAlignment="1">
      <alignment horizontal="center"/>
    </xf>
    <xf numFmtId="0" fontId="22" fillId="0" borderId="40" xfId="34" applyFont="1" applyFill="1" applyBorder="1" applyAlignment="1">
      <alignment vertical="center" wrapText="1"/>
      <protection/>
    </xf>
    <xf numFmtId="0" fontId="22" fillId="0" borderId="46" xfId="34" applyFont="1" applyFill="1" applyBorder="1" applyAlignment="1">
      <alignment vertical="center" wrapText="1"/>
      <protection/>
    </xf>
    <xf numFmtId="0" fontId="22" fillId="0" borderId="46" xfId="34" applyFont="1" applyFill="1" applyBorder="1" applyAlignment="1">
      <alignment horizontal="left" vertical="center" wrapText="1"/>
      <protection/>
    </xf>
    <xf numFmtId="49" fontId="22" fillId="0" borderId="26" xfId="34" applyNumberFormat="1" applyFont="1" applyFill="1" applyBorder="1" applyAlignment="1">
      <alignment horizontal="right" vertical="center"/>
      <protection/>
    </xf>
    <xf numFmtId="49" fontId="22" fillId="0" borderId="42" xfId="34" applyNumberFormat="1" applyFont="1" applyFill="1" applyBorder="1" applyAlignment="1">
      <alignment horizontal="right" vertical="center"/>
      <protection/>
    </xf>
    <xf numFmtId="0" fontId="22" fillId="0" borderId="47" xfId="34" applyFont="1" applyFill="1" applyBorder="1" applyAlignment="1">
      <alignment vertical="center" wrapText="1"/>
      <protection/>
    </xf>
    <xf numFmtId="0" fontId="15" fillId="0" borderId="0" xfId="0" applyFont="1" applyFill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19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5" fillId="0" borderId="0" xfId="0" applyFont="1" applyBorder="1" applyAlignment="1">
      <alignment vertical="top" wrapText="1"/>
    </xf>
    <xf numFmtId="0" fontId="1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2" fillId="0" borderId="30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5" fillId="0" borderId="35" xfId="33" applyFont="1" applyFill="1" applyBorder="1" applyAlignment="1">
      <alignment horizontal="left" vertical="center"/>
      <protection/>
    </xf>
    <xf numFmtId="0" fontId="25" fillId="0" borderId="32" xfId="33" applyFont="1" applyFill="1" applyBorder="1" applyAlignment="1">
      <alignment horizontal="left" vertical="center"/>
      <protection/>
    </xf>
    <xf numFmtId="0" fontId="25" fillId="0" borderId="35" xfId="33" applyFont="1" applyFill="1" applyBorder="1" applyAlignment="1">
      <alignment vertical="center" wrapText="1"/>
      <protection/>
    </xf>
    <xf numFmtId="0" fontId="13" fillId="0" borderId="32" xfId="33" applyFont="1" applyBorder="1" applyAlignment="1">
      <alignment vertical="center" wrapText="1"/>
      <protection/>
    </xf>
    <xf numFmtId="0" fontId="25" fillId="0" borderId="35" xfId="33" applyFont="1" applyFill="1" applyBorder="1" applyAlignment="1">
      <alignment horizontal="left"/>
      <protection/>
    </xf>
    <xf numFmtId="0" fontId="25" fillId="0" borderId="32" xfId="33" applyFont="1" applyFill="1" applyBorder="1" applyAlignment="1">
      <alignment horizontal="left"/>
      <protection/>
    </xf>
    <xf numFmtId="0" fontId="25" fillId="0" borderId="35" xfId="34" applyFont="1" applyFill="1" applyBorder="1" applyAlignment="1">
      <alignment vertical="center" wrapText="1"/>
      <protection/>
    </xf>
    <xf numFmtId="0" fontId="25" fillId="0" borderId="35" xfId="34" applyFont="1" applyFill="1" applyBorder="1" applyAlignment="1">
      <alignment horizontal="left" vertical="center"/>
      <protection/>
    </xf>
    <xf numFmtId="0" fontId="25" fillId="0" borderId="32" xfId="34" applyFont="1" applyFill="1" applyBorder="1" applyAlignment="1">
      <alignment horizontal="left" vertical="center"/>
      <protection/>
    </xf>
    <xf numFmtId="0" fontId="25" fillId="0" borderId="32" xfId="34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Normal_MAKET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_Лист1" xfId="59"/>
    <cellStyle name="Обяснителен текст" xfId="60"/>
    <cellStyle name="Предупредителен текст" xfId="61"/>
    <cellStyle name="Percent" xfId="62"/>
    <cellStyle name="Свързана клетка" xfId="63"/>
    <cellStyle name="Сума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">
      <selection activeCell="H46" sqref="H46"/>
    </sheetView>
  </sheetViews>
  <sheetFormatPr defaultColWidth="9.140625" defaultRowHeight="12.75"/>
  <cols>
    <col min="1" max="1" width="5.8515625" style="147" customWidth="1"/>
    <col min="2" max="2" width="9.140625" style="147" customWidth="1"/>
    <col min="3" max="3" width="17.8515625" style="147" customWidth="1"/>
    <col min="4" max="4" width="10.140625" style="147" bestFit="1" customWidth="1"/>
    <col min="5" max="5" width="14.00390625" style="147" customWidth="1"/>
    <col min="6" max="7" width="9.140625" style="147" customWidth="1"/>
    <col min="8" max="8" width="17.421875" style="147" customWidth="1"/>
    <col min="9" max="9" width="24.00390625" style="147" hidden="1" customWidth="1"/>
    <col min="10" max="10" width="14.421875" style="147" hidden="1" customWidth="1"/>
    <col min="11" max="16384" width="9.140625" style="147" customWidth="1"/>
  </cols>
  <sheetData>
    <row r="1" spans="1:8" ht="18.75">
      <c r="A1" s="306" t="s">
        <v>156</v>
      </c>
      <c r="B1" s="306"/>
      <c r="C1" s="306"/>
      <c r="D1" s="306"/>
      <c r="E1" s="306"/>
      <c r="F1" s="306"/>
      <c r="G1" s="306"/>
      <c r="H1" s="306"/>
    </row>
    <row r="2" spans="1:9" ht="15.75">
      <c r="A2" s="307" t="s">
        <v>288</v>
      </c>
      <c r="B2" s="307"/>
      <c r="C2" s="307"/>
      <c r="D2" s="307"/>
      <c r="E2" s="307"/>
      <c r="F2" s="307"/>
      <c r="G2" s="307"/>
      <c r="H2" s="307"/>
      <c r="I2" s="307"/>
    </row>
    <row r="3" spans="1:10" ht="31.5" customHeight="1">
      <c r="A3" s="308" t="s">
        <v>289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0" ht="32.25" customHeight="1">
      <c r="A4" s="309" t="s">
        <v>290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27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48.75" customHeight="1" hidden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2:8" ht="15.75">
      <c r="B7" s="147" t="s">
        <v>169</v>
      </c>
      <c r="H7" s="147" t="s">
        <v>26</v>
      </c>
    </row>
    <row r="8" spans="2:8" ht="15.75">
      <c r="B8" s="147" t="s">
        <v>170</v>
      </c>
      <c r="H8" s="147" t="s">
        <v>22</v>
      </c>
    </row>
    <row r="9" spans="2:8" ht="15.75">
      <c r="B9" s="147" t="s">
        <v>171</v>
      </c>
      <c r="H9" s="147" t="s">
        <v>134</v>
      </c>
    </row>
    <row r="10" spans="2:8" ht="15.75">
      <c r="B10" s="147" t="s">
        <v>172</v>
      </c>
      <c r="H10" s="147" t="s">
        <v>173</v>
      </c>
    </row>
    <row r="11" spans="1:8" ht="15" customHeight="1">
      <c r="A11" s="306" t="s">
        <v>157</v>
      </c>
      <c r="B11" s="306"/>
      <c r="C11" s="306"/>
      <c r="D11" s="306"/>
      <c r="E11" s="306"/>
      <c r="F11" s="306"/>
      <c r="G11" s="306"/>
      <c r="H11" s="306"/>
    </row>
    <row r="12" spans="1:10" ht="15.75">
      <c r="A12" s="305" t="s">
        <v>318</v>
      </c>
      <c r="B12" s="305"/>
      <c r="C12" s="305"/>
      <c r="D12" s="305"/>
      <c r="E12" s="305"/>
      <c r="F12" s="305"/>
      <c r="G12" s="305"/>
      <c r="H12" s="305"/>
      <c r="I12" s="305"/>
      <c r="J12" s="305"/>
    </row>
    <row r="13" spans="1:3" ht="15.75">
      <c r="A13" s="133">
        <v>1</v>
      </c>
      <c r="B13" s="147" t="s">
        <v>158</v>
      </c>
      <c r="C13" s="213"/>
    </row>
    <row r="14" spans="1:8" ht="15.75">
      <c r="A14" s="133"/>
      <c r="B14" s="146" t="s">
        <v>159</v>
      </c>
      <c r="C14" s="213" t="s">
        <v>257</v>
      </c>
      <c r="H14" s="147">
        <v>-71</v>
      </c>
    </row>
    <row r="15" spans="2:8" ht="15.75">
      <c r="B15" s="146" t="s">
        <v>159</v>
      </c>
      <c r="C15" s="213" t="s">
        <v>160</v>
      </c>
      <c r="H15" s="148">
        <v>854960</v>
      </c>
    </row>
    <row r="16" spans="2:8" ht="15.75">
      <c r="B16" s="146" t="s">
        <v>159</v>
      </c>
      <c r="C16" s="213" t="s">
        <v>161</v>
      </c>
      <c r="H16" s="148"/>
    </row>
    <row r="17" spans="2:8" ht="15.75">
      <c r="B17" s="146" t="s">
        <v>159</v>
      </c>
      <c r="C17" s="213" t="s">
        <v>245</v>
      </c>
      <c r="H17" s="148">
        <v>46139</v>
      </c>
    </row>
    <row r="18" spans="2:8" ht="15.75">
      <c r="B18" s="146" t="s">
        <v>159</v>
      </c>
      <c r="C18" s="213" t="s">
        <v>280</v>
      </c>
      <c r="H18" s="148">
        <v>-2078</v>
      </c>
    </row>
    <row r="19" spans="2:8" ht="15.75">
      <c r="B19" s="146" t="s">
        <v>159</v>
      </c>
      <c r="C19" s="213" t="s">
        <v>270</v>
      </c>
      <c r="H19" s="148">
        <v>-40319</v>
      </c>
    </row>
    <row r="20" spans="2:8" ht="15.75">
      <c r="B20" s="146" t="s">
        <v>159</v>
      </c>
      <c r="C20" s="213" t="s">
        <v>247</v>
      </c>
      <c r="H20" s="148">
        <v>44367</v>
      </c>
    </row>
    <row r="21" spans="2:8" ht="15.75">
      <c r="B21" s="146" t="s">
        <v>159</v>
      </c>
      <c r="C21" s="213" t="s">
        <v>240</v>
      </c>
      <c r="H21" s="148"/>
    </row>
    <row r="22" spans="2:8" ht="15.75">
      <c r="B22" s="146" t="s">
        <v>159</v>
      </c>
      <c r="C22" s="213" t="s">
        <v>256</v>
      </c>
      <c r="H22" s="148">
        <v>8094</v>
      </c>
    </row>
    <row r="23" spans="2:8" ht="15.75">
      <c r="B23" s="146" t="s">
        <v>159</v>
      </c>
      <c r="C23" s="213" t="s">
        <v>279</v>
      </c>
      <c r="E23" s="244">
        <v>42004</v>
      </c>
      <c r="H23" s="148">
        <v>111914</v>
      </c>
    </row>
    <row r="24" spans="2:8" ht="15.75">
      <c r="B24" s="146" t="s">
        <v>159</v>
      </c>
      <c r="C24" s="213" t="s">
        <v>291</v>
      </c>
      <c r="D24" s="244"/>
      <c r="E24" s="244">
        <v>42185</v>
      </c>
      <c r="H24" s="148">
        <v>-97154</v>
      </c>
    </row>
    <row r="25" spans="2:8" ht="15.75">
      <c r="B25" s="146" t="s">
        <v>159</v>
      </c>
      <c r="C25" s="213" t="s">
        <v>275</v>
      </c>
      <c r="H25" s="148"/>
    </row>
    <row r="26" spans="1:3" ht="15.75">
      <c r="A26" s="133">
        <v>2</v>
      </c>
      <c r="B26" s="147" t="s">
        <v>162</v>
      </c>
      <c r="C26" s="213"/>
    </row>
    <row r="27" spans="2:8" ht="15.75">
      <c r="B27" s="146" t="s">
        <v>159</v>
      </c>
      <c r="C27" s="213" t="s">
        <v>163</v>
      </c>
      <c r="H27" s="148">
        <v>76922</v>
      </c>
    </row>
    <row r="28" spans="2:8" ht="15.75">
      <c r="B28" s="146" t="s">
        <v>159</v>
      </c>
      <c r="C28" s="213" t="s">
        <v>164</v>
      </c>
      <c r="H28" s="148">
        <v>155493</v>
      </c>
    </row>
    <row r="29" spans="2:8" ht="15.75">
      <c r="B29" s="146" t="s">
        <v>159</v>
      </c>
      <c r="C29" s="213" t="s">
        <v>165</v>
      </c>
      <c r="H29" s="148">
        <v>394750</v>
      </c>
    </row>
    <row r="30" spans="2:8" ht="15.75">
      <c r="B30" s="146" t="s">
        <v>159</v>
      </c>
      <c r="C30" s="213" t="s">
        <v>161</v>
      </c>
      <c r="H30" s="148">
        <v>14026</v>
      </c>
    </row>
    <row r="31" spans="2:8" ht="15.75">
      <c r="B31" s="146" t="s">
        <v>159</v>
      </c>
      <c r="C31" s="213" t="s">
        <v>247</v>
      </c>
      <c r="H31" s="148">
        <v>7478</v>
      </c>
    </row>
    <row r="32" spans="2:8" ht="15.75">
      <c r="B32" s="146" t="s">
        <v>159</v>
      </c>
      <c r="C32" s="213" t="s">
        <v>232</v>
      </c>
      <c r="H32" s="148">
        <v>-9441</v>
      </c>
    </row>
    <row r="33" spans="2:8" ht="15.75">
      <c r="B33" s="146" t="s">
        <v>159</v>
      </c>
      <c r="C33" s="213" t="s">
        <v>256</v>
      </c>
      <c r="H33" s="148">
        <v>228697</v>
      </c>
    </row>
    <row r="34" spans="2:8" ht="15.75">
      <c r="B34" s="146" t="s">
        <v>159</v>
      </c>
      <c r="C34" s="313" t="s">
        <v>276</v>
      </c>
      <c r="D34" s="314"/>
      <c r="E34" s="314"/>
      <c r="F34" s="314"/>
      <c r="G34" s="314"/>
      <c r="H34" s="148">
        <v>-224948</v>
      </c>
    </row>
    <row r="35" spans="2:8" ht="15.75">
      <c r="B35" s="146" t="s">
        <v>159</v>
      </c>
      <c r="C35" s="213" t="s">
        <v>279</v>
      </c>
      <c r="E35" s="244">
        <v>42004</v>
      </c>
      <c r="H35" s="148">
        <v>119632</v>
      </c>
    </row>
    <row r="36" spans="2:8" ht="15.75">
      <c r="B36" s="146" t="s">
        <v>159</v>
      </c>
      <c r="C36" s="213" t="s">
        <v>291</v>
      </c>
      <c r="D36" s="244"/>
      <c r="E36" s="244">
        <v>42185</v>
      </c>
      <c r="H36" s="147">
        <v>-291673</v>
      </c>
    </row>
    <row r="37" spans="2:8" ht="15.75">
      <c r="B37" s="146" t="s">
        <v>159</v>
      </c>
      <c r="C37" s="213" t="s">
        <v>275</v>
      </c>
      <c r="H37" s="148"/>
    </row>
    <row r="38" spans="3:5" ht="18.75">
      <c r="C38" s="213"/>
      <c r="E38" s="149" t="s">
        <v>166</v>
      </c>
    </row>
    <row r="39" spans="1:5" ht="18.75">
      <c r="A39" s="304" t="s">
        <v>328</v>
      </c>
      <c r="B39" s="304"/>
      <c r="C39" s="304"/>
      <c r="D39" s="304"/>
      <c r="E39" s="149"/>
    </row>
    <row r="40" spans="1:8" ht="15.75">
      <c r="A40" s="304"/>
      <c r="B40" s="304"/>
      <c r="C40" s="304"/>
      <c r="D40" s="304"/>
      <c r="E40" s="291"/>
      <c r="F40" s="310" t="s">
        <v>329</v>
      </c>
      <c r="G40" s="310"/>
      <c r="H40" s="147">
        <f>SUM(H14:H38)</f>
        <v>1396788</v>
      </c>
    </row>
    <row r="41" spans="3:8" ht="18.75">
      <c r="C41" s="213" t="s">
        <v>167</v>
      </c>
      <c r="E41" s="149"/>
      <c r="H41" s="148">
        <v>925852</v>
      </c>
    </row>
    <row r="42" spans="3:8" ht="18.75">
      <c r="C42" s="213" t="s">
        <v>168</v>
      </c>
      <c r="E42" s="149"/>
      <c r="H42" s="148">
        <v>470936</v>
      </c>
    </row>
    <row r="43" spans="1:8" ht="15" customHeight="1">
      <c r="A43" s="311" t="s">
        <v>326</v>
      </c>
      <c r="B43" s="311"/>
      <c r="C43" s="311"/>
      <c r="D43" s="311"/>
      <c r="E43" s="311"/>
      <c r="F43" s="311"/>
      <c r="G43" s="311"/>
      <c r="H43" s="311"/>
    </row>
    <row r="44" spans="1:8" ht="15" customHeight="1">
      <c r="A44" s="312" t="s">
        <v>327</v>
      </c>
      <c r="B44" s="312"/>
      <c r="C44" s="312"/>
      <c r="D44" s="312"/>
      <c r="E44" s="312"/>
      <c r="F44" s="312"/>
      <c r="G44" s="312"/>
      <c r="H44" s="312"/>
    </row>
  </sheetData>
  <sheetProtection password="B55E" sheet="1" objects="1" scenarios="1"/>
  <mergeCells count="10">
    <mergeCell ref="F40:G40"/>
    <mergeCell ref="A43:H43"/>
    <mergeCell ref="A44:H44"/>
    <mergeCell ref="C34:G34"/>
    <mergeCell ref="A12:J12"/>
    <mergeCell ref="A1:H1"/>
    <mergeCell ref="A2:I2"/>
    <mergeCell ref="A3:J3"/>
    <mergeCell ref="A4:J6"/>
    <mergeCell ref="A11:H11"/>
  </mergeCells>
  <printOptions/>
  <pageMargins left="0.28" right="0.23" top="0.25" bottom="0.4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C1">
      <pane ySplit="1" topLeftCell="BM64" activePane="bottomLeft" state="frozen"/>
      <selection pane="topLeft" activeCell="H46" sqref="H46"/>
      <selection pane="bottomLeft" activeCell="F84" sqref="F84"/>
    </sheetView>
  </sheetViews>
  <sheetFormatPr defaultColWidth="9.140625" defaultRowHeight="12.75"/>
  <cols>
    <col min="1" max="1" width="2.421875" style="0" hidden="1" customWidth="1"/>
    <col min="2" max="2" width="3.7109375" style="0" hidden="1" customWidth="1"/>
    <col min="3" max="3" width="44.7109375" style="0" customWidth="1"/>
    <col min="4" max="4" width="9.28125" style="0" customWidth="1"/>
    <col min="5" max="6" width="12.8515625" style="0" customWidth="1"/>
  </cols>
  <sheetData>
    <row r="1" spans="4:8" ht="15" customHeight="1">
      <c r="D1" s="18"/>
      <c r="E1" s="316" t="s">
        <v>26</v>
      </c>
      <c r="F1" s="316"/>
      <c r="G1" s="298"/>
      <c r="H1" s="298"/>
    </row>
    <row r="2" spans="3:7" s="19" customFormat="1" ht="18" customHeight="1">
      <c r="C2" s="317" t="s">
        <v>174</v>
      </c>
      <c r="D2" s="318"/>
      <c r="E2" s="318"/>
      <c r="F2" s="318"/>
      <c r="G2" s="318"/>
    </row>
    <row r="3" spans="3:7" s="19" customFormat="1" ht="22.5" customHeight="1">
      <c r="C3" s="317" t="s">
        <v>92</v>
      </c>
      <c r="D3" s="318"/>
      <c r="E3" s="318"/>
      <c r="F3" s="318"/>
      <c r="G3" s="318"/>
    </row>
    <row r="4" spans="3:7" s="19" customFormat="1" ht="21" customHeight="1">
      <c r="C4" s="319" t="s">
        <v>292</v>
      </c>
      <c r="D4" s="318"/>
      <c r="E4" s="318"/>
      <c r="F4" s="318"/>
      <c r="G4" s="318"/>
    </row>
    <row r="5" spans="3:6" s="19" customFormat="1" ht="15.75">
      <c r="C5" s="20"/>
      <c r="D5" s="21"/>
      <c r="E5" s="21"/>
      <c r="F5" s="21"/>
    </row>
    <row r="6" spans="3:6" ht="39" customHeight="1">
      <c r="C6" s="22" t="s">
        <v>27</v>
      </c>
      <c r="D6" s="23" t="s">
        <v>28</v>
      </c>
      <c r="E6" s="23" t="s">
        <v>231</v>
      </c>
      <c r="F6" s="23" t="s">
        <v>176</v>
      </c>
    </row>
    <row r="7" spans="3:6" s="24" customFormat="1" ht="12">
      <c r="C7" s="25">
        <v>1</v>
      </c>
      <c r="D7" s="26">
        <v>2</v>
      </c>
      <c r="E7" s="26">
        <v>3</v>
      </c>
      <c r="F7" s="26">
        <v>3</v>
      </c>
    </row>
    <row r="8" spans="3:6" s="58" customFormat="1" ht="15">
      <c r="C8" s="27" t="s">
        <v>29</v>
      </c>
      <c r="D8" s="28"/>
      <c r="E8" s="46"/>
      <c r="F8" s="46"/>
    </row>
    <row r="9" spans="3:6" s="58" customFormat="1" ht="12.75">
      <c r="C9" s="29" t="s">
        <v>30</v>
      </c>
      <c r="D9" s="30"/>
      <c r="E9" s="31">
        <f>E10+E18</f>
        <v>409762</v>
      </c>
      <c r="F9" s="31">
        <f>F10+F18</f>
        <v>232344</v>
      </c>
    </row>
    <row r="10" spans="3:6" s="58" customFormat="1" ht="12.75">
      <c r="C10" s="29" t="s">
        <v>31</v>
      </c>
      <c r="D10" s="38"/>
      <c r="E10" s="32">
        <f>E13+E11</f>
        <v>138200</v>
      </c>
      <c r="F10" s="32">
        <f>F13+F11</f>
        <v>76922</v>
      </c>
    </row>
    <row r="11" spans="3:6" s="58" customFormat="1" ht="16.5" customHeight="1">
      <c r="C11" s="29" t="s">
        <v>32</v>
      </c>
      <c r="D11" s="23" t="s">
        <v>21</v>
      </c>
      <c r="E11" s="32">
        <v>3200</v>
      </c>
      <c r="F11" s="32">
        <f>F12</f>
        <v>2174</v>
      </c>
    </row>
    <row r="12" spans="3:6" s="58" customFormat="1" ht="15" customHeight="1">
      <c r="C12" s="9" t="s">
        <v>33</v>
      </c>
      <c r="D12" s="38" t="s">
        <v>34</v>
      </c>
      <c r="E12" s="33">
        <v>3200</v>
      </c>
      <c r="F12" s="33">
        <v>2174</v>
      </c>
    </row>
    <row r="13" spans="3:6" s="58" customFormat="1" ht="12.75">
      <c r="C13" s="29" t="s">
        <v>35</v>
      </c>
      <c r="D13" s="23" t="s">
        <v>36</v>
      </c>
      <c r="E13" s="32">
        <f>E16+E15+E14</f>
        <v>135000</v>
      </c>
      <c r="F13" s="32">
        <f>F16+F15+F14</f>
        <v>74748</v>
      </c>
    </row>
    <row r="14" spans="3:6" s="58" customFormat="1" ht="12.75">
      <c r="C14" s="9" t="s">
        <v>37</v>
      </c>
      <c r="D14" s="38" t="s">
        <v>38</v>
      </c>
      <c r="E14" s="3">
        <v>30000</v>
      </c>
      <c r="F14" s="3">
        <v>20516</v>
      </c>
    </row>
    <row r="15" spans="3:6" s="58" customFormat="1" ht="12.75">
      <c r="C15" s="9" t="s">
        <v>39</v>
      </c>
      <c r="D15" s="38" t="s">
        <v>40</v>
      </c>
      <c r="E15" s="3">
        <v>25000</v>
      </c>
      <c r="F15" s="3">
        <v>20379</v>
      </c>
    </row>
    <row r="16" spans="3:6" s="58" customFormat="1" ht="12.75">
      <c r="C16" s="9" t="s">
        <v>41</v>
      </c>
      <c r="D16" s="38" t="s">
        <v>42</v>
      </c>
      <c r="E16" s="3">
        <v>80000</v>
      </c>
      <c r="F16" s="3">
        <v>33853</v>
      </c>
    </row>
    <row r="17" spans="3:6" s="58" customFormat="1" ht="12.75">
      <c r="C17" s="29" t="s">
        <v>43</v>
      </c>
      <c r="D17" s="23" t="s">
        <v>44</v>
      </c>
      <c r="E17" s="4"/>
      <c r="F17" s="4"/>
    </row>
    <row r="18" spans="3:6" s="58" customFormat="1" ht="12.75">
      <c r="C18" s="29" t="s">
        <v>45</v>
      </c>
      <c r="D18" s="23"/>
      <c r="E18" s="32">
        <f>E19+E26+E38+E39+E40+E42</f>
        <v>271562</v>
      </c>
      <c r="F18" s="32">
        <f>F19+F26+F38+F39+F40+F42</f>
        <v>155422</v>
      </c>
    </row>
    <row r="19" spans="3:6" s="58" customFormat="1" ht="12.75">
      <c r="C19" s="29" t="s">
        <v>46</v>
      </c>
      <c r="D19" s="23" t="s">
        <v>47</v>
      </c>
      <c r="E19" s="34">
        <f>E20+E21+E22+E23+E24</f>
        <v>75648</v>
      </c>
      <c r="F19" s="34">
        <f>F20+F21+F22+F23+F24</f>
        <v>40655</v>
      </c>
    </row>
    <row r="20" spans="3:6" s="58" customFormat="1" ht="12.75">
      <c r="C20" s="9" t="s">
        <v>48</v>
      </c>
      <c r="D20" s="38" t="s">
        <v>49</v>
      </c>
      <c r="E20" s="3">
        <v>20000</v>
      </c>
      <c r="F20" s="3">
        <v>7862</v>
      </c>
    </row>
    <row r="21" spans="3:6" s="58" customFormat="1" ht="12.75">
      <c r="C21" s="9" t="s">
        <v>50</v>
      </c>
      <c r="D21" s="38" t="s">
        <v>51</v>
      </c>
      <c r="E21" s="3">
        <v>19000</v>
      </c>
      <c r="F21" s="3">
        <v>8953</v>
      </c>
    </row>
    <row r="22" spans="3:6" s="58" customFormat="1" ht="12.75">
      <c r="C22" s="9" t="s">
        <v>52</v>
      </c>
      <c r="D22" s="38" t="s">
        <v>53</v>
      </c>
      <c r="E22" s="3">
        <v>35618</v>
      </c>
      <c r="F22" s="3">
        <v>23788</v>
      </c>
    </row>
    <row r="23" spans="3:6" s="58" customFormat="1" ht="12.75">
      <c r="C23" s="9" t="s">
        <v>54</v>
      </c>
      <c r="D23" s="38" t="s">
        <v>55</v>
      </c>
      <c r="E23" s="3">
        <v>1000</v>
      </c>
      <c r="F23" s="3"/>
    </row>
    <row r="24" spans="3:6" s="58" customFormat="1" ht="12.75" customHeight="1">
      <c r="C24" s="9" t="s">
        <v>56</v>
      </c>
      <c r="D24" s="38" t="s">
        <v>57</v>
      </c>
      <c r="E24" s="3">
        <v>30</v>
      </c>
      <c r="F24" s="3">
        <v>52</v>
      </c>
    </row>
    <row r="25" spans="3:6" s="58" customFormat="1" ht="12.75" hidden="1">
      <c r="C25" s="9" t="s">
        <v>58</v>
      </c>
      <c r="D25" s="38" t="s">
        <v>59</v>
      </c>
      <c r="E25" s="3"/>
      <c r="F25" s="3"/>
    </row>
    <row r="26" spans="3:6" s="58" customFormat="1" ht="12.75">
      <c r="C26" s="29" t="s">
        <v>60</v>
      </c>
      <c r="D26" s="23" t="s">
        <v>61</v>
      </c>
      <c r="E26" s="32">
        <f>E27+E29+E30+E31+E33+E34+E36</f>
        <v>179514</v>
      </c>
      <c r="F26" s="32">
        <f>F27+F29+F30+F31+F33+F34+F36</f>
        <v>109813</v>
      </c>
    </row>
    <row r="27" spans="3:6" s="58" customFormat="1" ht="12" customHeight="1">
      <c r="C27" s="9" t="s">
        <v>62</v>
      </c>
      <c r="D27" s="38" t="s">
        <v>63</v>
      </c>
      <c r="E27" s="3">
        <v>12000</v>
      </c>
      <c r="F27" s="3">
        <v>6833</v>
      </c>
    </row>
    <row r="28" spans="3:6" s="58" customFormat="1" ht="0.75" customHeight="1" hidden="1">
      <c r="C28" s="9" t="s">
        <v>64</v>
      </c>
      <c r="D28" s="38" t="s">
        <v>65</v>
      </c>
      <c r="E28" s="3"/>
      <c r="F28" s="3"/>
    </row>
    <row r="29" spans="3:6" s="58" customFormat="1" ht="12.75">
      <c r="C29" s="9" t="s">
        <v>66</v>
      </c>
      <c r="D29" s="38" t="s">
        <v>67</v>
      </c>
      <c r="E29" s="3">
        <v>72000</v>
      </c>
      <c r="F29" s="3">
        <v>34392</v>
      </c>
    </row>
    <row r="30" spans="3:6" s="58" customFormat="1" ht="12.75">
      <c r="C30" s="9" t="s">
        <v>68</v>
      </c>
      <c r="D30" s="38" t="s">
        <v>69</v>
      </c>
      <c r="E30" s="3">
        <v>2300</v>
      </c>
      <c r="F30" s="3">
        <v>870</v>
      </c>
    </row>
    <row r="31" spans="3:6" s="58" customFormat="1" ht="12" customHeight="1">
      <c r="C31" s="9" t="s">
        <v>70</v>
      </c>
      <c r="D31" s="38" t="s">
        <v>71</v>
      </c>
      <c r="E31" s="3">
        <v>57114</v>
      </c>
      <c r="F31" s="3">
        <v>48097</v>
      </c>
    </row>
    <row r="32" spans="3:6" s="58" customFormat="1" ht="12.75" hidden="1">
      <c r="C32" s="9" t="s">
        <v>72</v>
      </c>
      <c r="D32" s="38" t="s">
        <v>73</v>
      </c>
      <c r="E32" s="3"/>
      <c r="F32" s="3"/>
    </row>
    <row r="33" spans="3:6" s="58" customFormat="1" ht="12.75">
      <c r="C33" s="9" t="s">
        <v>74</v>
      </c>
      <c r="D33" s="38" t="s">
        <v>75</v>
      </c>
      <c r="E33" s="3">
        <v>6000</v>
      </c>
      <c r="F33" s="3">
        <v>4488</v>
      </c>
    </row>
    <row r="34" spans="3:6" s="58" customFormat="1" ht="14.25" customHeight="1">
      <c r="C34" s="9" t="s">
        <v>76</v>
      </c>
      <c r="D34" s="38" t="s">
        <v>77</v>
      </c>
      <c r="E34" s="3">
        <v>30000</v>
      </c>
      <c r="F34" s="3">
        <v>15047</v>
      </c>
    </row>
    <row r="35" spans="3:6" s="58" customFormat="1" ht="1.5" customHeight="1" hidden="1">
      <c r="C35" s="9" t="s">
        <v>78</v>
      </c>
      <c r="D35" s="38" t="s">
        <v>79</v>
      </c>
      <c r="E35" s="3"/>
      <c r="F35" s="3"/>
    </row>
    <row r="36" spans="3:6" s="58" customFormat="1" ht="12.75" customHeight="1">
      <c r="C36" s="9" t="s">
        <v>242</v>
      </c>
      <c r="D36" s="38">
        <v>2717</v>
      </c>
      <c r="E36" s="3">
        <v>100</v>
      </c>
      <c r="F36" s="3">
        <v>86</v>
      </c>
    </row>
    <row r="37" spans="3:6" s="58" customFormat="1" ht="12.75">
      <c r="C37" s="9" t="s">
        <v>243</v>
      </c>
      <c r="D37" s="38" t="s">
        <v>80</v>
      </c>
      <c r="E37" s="3"/>
      <c r="F37" s="3"/>
    </row>
    <row r="38" spans="3:6" s="58" customFormat="1" ht="12.75">
      <c r="C38" s="29" t="s">
        <v>81</v>
      </c>
      <c r="D38" s="23" t="s">
        <v>82</v>
      </c>
      <c r="E38" s="4">
        <v>8000</v>
      </c>
      <c r="F38" s="4">
        <v>3315</v>
      </c>
    </row>
    <row r="39" spans="3:6" s="58" customFormat="1" ht="12.75">
      <c r="C39" s="29" t="s">
        <v>83</v>
      </c>
      <c r="D39" s="23" t="s">
        <v>84</v>
      </c>
      <c r="E39" s="4">
        <v>2900</v>
      </c>
      <c r="F39" s="4">
        <v>879</v>
      </c>
    </row>
    <row r="40" spans="3:6" s="58" customFormat="1" ht="12.75">
      <c r="C40" s="29" t="s">
        <v>234</v>
      </c>
      <c r="D40" s="23" t="s">
        <v>235</v>
      </c>
      <c r="E40" s="214">
        <v>-1600</v>
      </c>
      <c r="F40" s="214">
        <v>-1652</v>
      </c>
    </row>
    <row r="41" spans="3:6" s="58" customFormat="1" ht="12.75">
      <c r="C41" s="29" t="s">
        <v>264</v>
      </c>
      <c r="D41" s="23" t="s">
        <v>265</v>
      </c>
      <c r="E41" s="214"/>
      <c r="F41" s="214"/>
    </row>
    <row r="42" spans="3:6" s="58" customFormat="1" ht="12.75">
      <c r="C42" s="29" t="s">
        <v>258</v>
      </c>
      <c r="D42" s="23" t="s">
        <v>259</v>
      </c>
      <c r="E42" s="214">
        <v>7100</v>
      </c>
      <c r="F42" s="214">
        <v>2412</v>
      </c>
    </row>
    <row r="43" spans="3:6" s="58" customFormat="1" ht="12.75" customHeight="1">
      <c r="C43" s="27"/>
      <c r="D43" s="35"/>
      <c r="E43" s="48"/>
      <c r="F43" s="48" t="s">
        <v>287</v>
      </c>
    </row>
    <row r="44" spans="3:6" s="58" customFormat="1" ht="12.75">
      <c r="C44" s="36" t="s">
        <v>85</v>
      </c>
      <c r="D44" s="37" t="s">
        <v>86</v>
      </c>
      <c r="E44" s="31">
        <f>E45+E46+E47+E48+E49+E50</f>
        <v>2137945</v>
      </c>
      <c r="F44" s="31">
        <f>F45+F46+F47+F48+F49+F50</f>
        <v>1269556</v>
      </c>
    </row>
    <row r="45" spans="3:6" s="58" customFormat="1" ht="12.75">
      <c r="C45" s="9" t="s">
        <v>184</v>
      </c>
      <c r="D45" s="38" t="s">
        <v>87</v>
      </c>
      <c r="E45" s="237">
        <v>1551125</v>
      </c>
      <c r="F45" s="237">
        <v>854960</v>
      </c>
    </row>
    <row r="46" spans="3:6" s="58" customFormat="1" ht="12.75">
      <c r="C46" s="9" t="s">
        <v>302</v>
      </c>
      <c r="D46" s="38" t="s">
        <v>88</v>
      </c>
      <c r="E46" s="238">
        <v>399800</v>
      </c>
      <c r="F46" s="238">
        <v>394750</v>
      </c>
    </row>
    <row r="47" spans="3:6" s="58" customFormat="1" ht="12.75">
      <c r="C47" s="9" t="s">
        <v>185</v>
      </c>
      <c r="D47" s="38" t="s">
        <v>89</v>
      </c>
      <c r="E47" s="238">
        <v>181200</v>
      </c>
      <c r="F47" s="238">
        <v>14026</v>
      </c>
    </row>
    <row r="48" spans="3:6" s="58" customFormat="1" ht="12.75">
      <c r="C48" s="9" t="s">
        <v>249</v>
      </c>
      <c r="D48" s="38" t="s">
        <v>250</v>
      </c>
      <c r="E48" s="238"/>
      <c r="F48" s="238"/>
    </row>
    <row r="49" spans="3:6" s="58" customFormat="1" ht="12.75">
      <c r="C49" s="9" t="s">
        <v>244</v>
      </c>
      <c r="D49" s="38" t="s">
        <v>251</v>
      </c>
      <c r="E49" s="238">
        <v>46139</v>
      </c>
      <c r="F49" s="238">
        <v>46139</v>
      </c>
    </row>
    <row r="50" spans="3:6" s="58" customFormat="1" ht="12.75">
      <c r="C50" s="151" t="s">
        <v>272</v>
      </c>
      <c r="D50" s="152" t="s">
        <v>271</v>
      </c>
      <c r="E50" s="239">
        <v>-40319</v>
      </c>
      <c r="F50" s="239">
        <v>-40319</v>
      </c>
    </row>
    <row r="51" spans="3:6" s="58" customFormat="1" ht="12.75">
      <c r="C51" s="151"/>
      <c r="D51" s="152"/>
      <c r="E51" s="153"/>
      <c r="F51" s="153"/>
    </row>
    <row r="52" spans="3:6" s="53" customFormat="1" ht="12.75">
      <c r="C52" s="29" t="s">
        <v>177</v>
      </c>
      <c r="D52" s="23" t="s">
        <v>300</v>
      </c>
      <c r="E52" s="32">
        <f>E53+E57+E59</f>
        <v>83274</v>
      </c>
      <c r="F52" s="32">
        <f>F53+F57+F59</f>
        <v>42404</v>
      </c>
    </row>
    <row r="53" spans="3:6" s="53" customFormat="1" ht="12.75">
      <c r="C53" s="36" t="s">
        <v>295</v>
      </c>
      <c r="D53" s="37" t="s">
        <v>178</v>
      </c>
      <c r="E53" s="31">
        <f>E54+E55+E56</f>
        <v>75796</v>
      </c>
      <c r="F53" s="31">
        <f>F54+F55+F56</f>
        <v>125704</v>
      </c>
    </row>
    <row r="54" spans="3:6" s="58" customFormat="1" ht="12.75">
      <c r="C54" s="151" t="s">
        <v>301</v>
      </c>
      <c r="D54" s="38" t="s">
        <v>180</v>
      </c>
      <c r="E54" s="254">
        <v>44441</v>
      </c>
      <c r="F54" s="254">
        <v>103790</v>
      </c>
    </row>
    <row r="55" spans="3:6" s="58" customFormat="1" ht="12.75">
      <c r="C55" s="151" t="s">
        <v>296</v>
      </c>
      <c r="D55" s="38" t="s">
        <v>181</v>
      </c>
      <c r="E55" s="150"/>
      <c r="F55" s="150">
        <v>-9441</v>
      </c>
    </row>
    <row r="56" spans="3:6" s="58" customFormat="1" ht="12.75">
      <c r="C56" s="47" t="s">
        <v>179</v>
      </c>
      <c r="D56" s="38" t="s">
        <v>182</v>
      </c>
      <c r="E56" s="150">
        <v>31355</v>
      </c>
      <c r="F56" s="150">
        <v>31355</v>
      </c>
    </row>
    <row r="57" spans="3:6" s="58" customFormat="1" ht="15" customHeight="1">
      <c r="C57" s="29" t="s">
        <v>294</v>
      </c>
      <c r="D57" s="255" t="s">
        <v>293</v>
      </c>
      <c r="E57" s="256">
        <f>E58</f>
        <v>0</v>
      </c>
      <c r="F57" s="256">
        <f>F58</f>
        <v>-90778</v>
      </c>
    </row>
    <row r="58" spans="3:6" s="58" customFormat="1" ht="12.75">
      <c r="C58" s="151" t="s">
        <v>296</v>
      </c>
      <c r="D58" s="38" t="s">
        <v>297</v>
      </c>
      <c r="E58" s="153"/>
      <c r="F58" s="153">
        <v>-90778</v>
      </c>
    </row>
    <row r="59" spans="3:6" s="58" customFormat="1" ht="12.75">
      <c r="C59" s="258" t="s">
        <v>298</v>
      </c>
      <c r="D59" s="23" t="s">
        <v>299</v>
      </c>
      <c r="E59" s="257">
        <f>E60</f>
        <v>7478</v>
      </c>
      <c r="F59" s="257">
        <f>F60</f>
        <v>7478</v>
      </c>
    </row>
    <row r="60" spans="3:6" s="58" customFormat="1" ht="12.75">
      <c r="C60" s="151" t="s">
        <v>301</v>
      </c>
      <c r="D60" s="38"/>
      <c r="E60" s="153">
        <v>7478</v>
      </c>
      <c r="F60" s="153">
        <v>7478</v>
      </c>
    </row>
    <row r="61" spans="3:6" s="58" customFormat="1" ht="13.5" thickBot="1">
      <c r="C61" s="151"/>
      <c r="D61" s="152"/>
      <c r="E61" s="153"/>
      <c r="F61" s="153"/>
    </row>
    <row r="62" spans="3:6" s="58" customFormat="1" ht="13.5" thickBot="1">
      <c r="C62" s="235" t="s">
        <v>260</v>
      </c>
      <c r="D62" s="154" t="s">
        <v>261</v>
      </c>
      <c r="E62" s="260">
        <v>8094</v>
      </c>
      <c r="F62" s="261">
        <v>236791</v>
      </c>
    </row>
    <row r="63" spans="3:6" s="58" customFormat="1" ht="13.5" thickBot="1">
      <c r="C63" s="233"/>
      <c r="D63" s="49"/>
      <c r="E63" s="234"/>
      <c r="F63" s="234"/>
    </row>
    <row r="64" spans="3:6" s="58" customFormat="1" ht="12" customHeight="1" thickBot="1">
      <c r="C64" s="158" t="s">
        <v>183</v>
      </c>
      <c r="D64" s="159" t="s">
        <v>303</v>
      </c>
      <c r="E64" s="259">
        <f>E66+E67+E68+E69</f>
        <v>229468</v>
      </c>
      <c r="F64" s="259">
        <f>F66+F67+F68+F69</f>
        <v>-384307</v>
      </c>
    </row>
    <row r="65" spans="3:6" s="58" customFormat="1" ht="12" customHeight="1" hidden="1">
      <c r="C65" s="36" t="s">
        <v>90</v>
      </c>
      <c r="D65" s="37" t="s">
        <v>91</v>
      </c>
      <c r="E65" s="39"/>
      <c r="F65" s="39"/>
    </row>
    <row r="66" spans="3:6" s="58" customFormat="1" ht="13.5" customHeight="1">
      <c r="C66" s="9" t="s">
        <v>236</v>
      </c>
      <c r="D66" s="38" t="s">
        <v>237</v>
      </c>
      <c r="E66" s="40">
        <v>-2078</v>
      </c>
      <c r="F66" s="40">
        <v>-2078</v>
      </c>
    </row>
    <row r="67" spans="3:6" s="58" customFormat="1" ht="13.5" customHeight="1">
      <c r="C67" s="9" t="s">
        <v>266</v>
      </c>
      <c r="D67" s="38" t="s">
        <v>267</v>
      </c>
      <c r="E67" s="40"/>
      <c r="F67" s="4">
        <v>-224948</v>
      </c>
    </row>
    <row r="68" spans="3:6" s="58" customFormat="1" ht="12.75">
      <c r="C68" s="135" t="s">
        <v>187</v>
      </c>
      <c r="D68" s="38" t="s">
        <v>268</v>
      </c>
      <c r="E68" s="241">
        <v>231546</v>
      </c>
      <c r="F68" s="241">
        <v>231546</v>
      </c>
    </row>
    <row r="69" spans="3:6" s="58" customFormat="1" ht="12.75">
      <c r="C69" s="157" t="s">
        <v>186</v>
      </c>
      <c r="D69" s="38" t="s">
        <v>269</v>
      </c>
      <c r="E69" s="156"/>
      <c r="F69" s="240">
        <v>-388827</v>
      </c>
    </row>
    <row r="70" spans="3:6" s="58" customFormat="1" ht="12.75">
      <c r="C70" s="155"/>
      <c r="D70" s="44"/>
      <c r="E70" s="156"/>
      <c r="F70" s="156"/>
    </row>
    <row r="71" spans="3:6" s="58" customFormat="1" ht="14.25" customHeight="1">
      <c r="C71" s="47"/>
      <c r="D71" s="44"/>
      <c r="E71" s="46"/>
      <c r="F71" s="46"/>
    </row>
    <row r="72" spans="3:6" s="58" customFormat="1" ht="12.75">
      <c r="C72" s="41" t="s">
        <v>188</v>
      </c>
      <c r="D72" s="42"/>
      <c r="E72" s="43">
        <f>E64+E62+E52+E44+E9</f>
        <v>2868543</v>
      </c>
      <c r="F72" s="43">
        <f>F64+F62+F52+F44+F9</f>
        <v>1396788</v>
      </c>
    </row>
    <row r="73" spans="3:6" s="58" customFormat="1" ht="14.25" customHeight="1">
      <c r="C73" s="27"/>
      <c r="D73" s="44"/>
      <c r="E73" s="46"/>
      <c r="F73" s="46"/>
    </row>
    <row r="74" spans="3:6" s="58" customFormat="1" ht="14.25" customHeight="1">
      <c r="C74" s="59"/>
      <c r="D74" s="49"/>
      <c r="E74" s="50"/>
      <c r="F74" s="50"/>
    </row>
    <row r="75" s="58" customFormat="1" ht="12.75">
      <c r="C75" s="8"/>
    </row>
    <row r="76" spans="1:14" s="58" customFormat="1" ht="12.75">
      <c r="A76" s="315" t="s">
        <v>331</v>
      </c>
      <c r="B76" s="315"/>
      <c r="C76" s="315"/>
      <c r="D76" s="315"/>
      <c r="E76" s="315"/>
      <c r="F76" s="315"/>
      <c r="G76" s="315"/>
      <c r="H76" s="301"/>
      <c r="I76" s="301"/>
      <c r="J76" s="301"/>
      <c r="K76" s="301"/>
      <c r="L76" s="301"/>
      <c r="M76" s="301"/>
      <c r="N76" s="301"/>
    </row>
    <row r="77" spans="1:9" s="58" customFormat="1" ht="12.75">
      <c r="A77" s="315" t="s">
        <v>330</v>
      </c>
      <c r="B77" s="315"/>
      <c r="C77" s="315"/>
      <c r="D77" s="315"/>
      <c r="E77" s="315"/>
      <c r="F77" s="315"/>
      <c r="G77" s="315"/>
      <c r="H77" s="7"/>
      <c r="I77" s="6"/>
    </row>
    <row r="78" s="58" customFormat="1" ht="12.75"/>
    <row r="79" s="58" customFormat="1" ht="12.75"/>
  </sheetData>
  <sheetProtection password="B55E" sheet="1" objects="1" scenarios="1"/>
  <mergeCells count="6">
    <mergeCell ref="A77:G77"/>
    <mergeCell ref="E1:F1"/>
    <mergeCell ref="C2:G2"/>
    <mergeCell ref="C3:G3"/>
    <mergeCell ref="C4:G4"/>
    <mergeCell ref="A76:G76"/>
  </mergeCells>
  <printOptions/>
  <pageMargins left="1.32" right="0.75" top="0.51" bottom="0.21" header="0.4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B1">
      <pane ySplit="10" topLeftCell="BM58" activePane="bottomLeft" state="frozen"/>
      <selection pane="topLeft" activeCell="H46" sqref="H46"/>
      <selection pane="bottomLeft" activeCell="H46" sqref="H46"/>
    </sheetView>
  </sheetViews>
  <sheetFormatPr defaultColWidth="9.140625" defaultRowHeight="12.75"/>
  <cols>
    <col min="1" max="1" width="8.8515625" style="0" hidden="1" customWidth="1"/>
    <col min="2" max="2" width="64.8515625" style="0" customWidth="1"/>
    <col min="3" max="3" width="11.8515625" style="0" bestFit="1" customWidth="1"/>
    <col min="4" max="5" width="14.8515625" style="0" customWidth="1"/>
    <col min="6" max="6" width="10.140625" style="0" bestFit="1" customWidth="1"/>
  </cols>
  <sheetData>
    <row r="1" spans="1:5" ht="12.75" customHeight="1">
      <c r="A1" s="10"/>
      <c r="B1" s="10"/>
      <c r="C1" s="298"/>
      <c r="D1" s="320" t="s">
        <v>22</v>
      </c>
      <c r="E1" s="320"/>
    </row>
    <row r="3" spans="1:5" ht="22.5">
      <c r="A3" s="323" t="s">
        <v>174</v>
      </c>
      <c r="B3" s="323"/>
      <c r="C3" s="323"/>
      <c r="D3" s="323"/>
      <c r="E3" s="323"/>
    </row>
    <row r="4" spans="1:5" ht="22.5" customHeight="1">
      <c r="A4" s="323" t="s">
        <v>130</v>
      </c>
      <c r="B4" s="323"/>
      <c r="C4" s="323"/>
      <c r="D4" s="323"/>
      <c r="E4" s="323"/>
    </row>
    <row r="5" spans="1:6" ht="18.75" customHeight="1">
      <c r="A5" s="319" t="s">
        <v>304</v>
      </c>
      <c r="B5" s="319"/>
      <c r="C5" s="319"/>
      <c r="D5" s="319"/>
      <c r="E5" s="319"/>
      <c r="F5" s="303"/>
    </row>
    <row r="7" spans="2:5" ht="15.75">
      <c r="B7" s="13"/>
      <c r="C7" s="14"/>
      <c r="D7" s="321" t="s">
        <v>23</v>
      </c>
      <c r="E7" s="321" t="s">
        <v>23</v>
      </c>
    </row>
    <row r="8" spans="2:5" ht="12.75">
      <c r="B8" s="15" t="s">
        <v>24</v>
      </c>
      <c r="C8" s="16"/>
      <c r="D8" s="322"/>
      <c r="E8" s="322"/>
    </row>
    <row r="9" spans="2:5" ht="25.5">
      <c r="B9" s="17" t="s">
        <v>106</v>
      </c>
      <c r="C9" s="66" t="s">
        <v>6</v>
      </c>
      <c r="D9" s="23" t="s">
        <v>231</v>
      </c>
      <c r="E9" s="64" t="s">
        <v>175</v>
      </c>
    </row>
    <row r="10" spans="2:5" ht="13.5" thickBot="1">
      <c r="B10" s="52">
        <v>1</v>
      </c>
      <c r="C10" s="65">
        <v>2</v>
      </c>
      <c r="D10" s="51">
        <v>3</v>
      </c>
      <c r="E10" s="51">
        <v>3</v>
      </c>
    </row>
    <row r="11" spans="2:5" s="128" customFormat="1" ht="13.5" thickBot="1">
      <c r="B11" s="129" t="s">
        <v>16</v>
      </c>
      <c r="C11" s="130" t="s">
        <v>6</v>
      </c>
      <c r="D11" s="218">
        <f>D12+D13+D14</f>
        <v>658679</v>
      </c>
      <c r="E11" s="218">
        <f>E12+E13+E14</f>
        <v>343030</v>
      </c>
    </row>
    <row r="12" spans="2:5" s="128" customFormat="1" ht="12.75">
      <c r="B12" s="117" t="s">
        <v>248</v>
      </c>
      <c r="C12" s="66"/>
      <c r="D12" s="225"/>
      <c r="E12" s="225"/>
    </row>
    <row r="13" spans="1:5" s="60" customFormat="1" ht="12.75">
      <c r="A13" s="11"/>
      <c r="B13" s="112" t="s">
        <v>7</v>
      </c>
      <c r="C13" s="113"/>
      <c r="D13" s="223">
        <v>611679</v>
      </c>
      <c r="E13" s="223">
        <v>321889</v>
      </c>
    </row>
    <row r="14" spans="1:5" s="58" customFormat="1" ht="13.5" thickBot="1">
      <c r="A14" s="60"/>
      <c r="B14" s="114" t="s">
        <v>101</v>
      </c>
      <c r="C14" s="115"/>
      <c r="D14" s="227">
        <v>47000</v>
      </c>
      <c r="E14" s="227">
        <v>21141</v>
      </c>
    </row>
    <row r="15" spans="2:5" s="128" customFormat="1" ht="13.5" thickBot="1">
      <c r="B15" s="132" t="s">
        <v>17</v>
      </c>
      <c r="C15" s="130" t="s">
        <v>6</v>
      </c>
      <c r="D15" s="218">
        <f>D16+D17+D19+D20+D18</f>
        <v>142334</v>
      </c>
      <c r="E15" s="218">
        <f>E16+E17+E19+E20+E18</f>
        <v>46255</v>
      </c>
    </row>
    <row r="16" spans="2:5" s="58" customFormat="1" ht="12.75">
      <c r="B16" s="112" t="s">
        <v>155</v>
      </c>
      <c r="C16" s="113"/>
      <c r="D16" s="223">
        <v>65012</v>
      </c>
      <c r="E16" s="223">
        <v>29741</v>
      </c>
    </row>
    <row r="17" spans="2:5" s="58" customFormat="1" ht="12.75">
      <c r="B17" s="114" t="s">
        <v>102</v>
      </c>
      <c r="C17" s="116"/>
      <c r="D17" s="227">
        <v>23636</v>
      </c>
      <c r="E17" s="227">
        <v>5714</v>
      </c>
    </row>
    <row r="18" spans="2:5" s="58" customFormat="1" ht="12.75">
      <c r="B18" s="114" t="s">
        <v>306</v>
      </c>
      <c r="C18" s="115"/>
      <c r="D18" s="227">
        <v>43600</v>
      </c>
      <c r="E18" s="227">
        <v>3600</v>
      </c>
    </row>
    <row r="19" spans="2:5" s="58" customFormat="1" ht="12.75">
      <c r="B19" s="114" t="s">
        <v>252</v>
      </c>
      <c r="C19" s="115"/>
      <c r="D19" s="227">
        <v>7200</v>
      </c>
      <c r="E19" s="227">
        <v>7200</v>
      </c>
    </row>
    <row r="20" spans="2:5" s="58" customFormat="1" ht="13.5" thickBot="1">
      <c r="B20" s="114" t="s">
        <v>18</v>
      </c>
      <c r="C20" s="115"/>
      <c r="D20" s="227">
        <v>2886</v>
      </c>
      <c r="E20" s="227"/>
    </row>
    <row r="21" spans="2:6" s="128" customFormat="1" ht="13.5" thickBot="1">
      <c r="B21" s="129" t="s">
        <v>19</v>
      </c>
      <c r="C21" s="130" t="s">
        <v>6</v>
      </c>
      <c r="D21" s="218">
        <f>D22+D23+D24</f>
        <v>1151452</v>
      </c>
      <c r="E21" s="218">
        <f>E22+E23+E24</f>
        <v>630564</v>
      </c>
      <c r="F21" s="131"/>
    </row>
    <row r="22" spans="2:6" s="58" customFormat="1" ht="12.75">
      <c r="B22" s="117" t="s">
        <v>20</v>
      </c>
      <c r="C22" s="118"/>
      <c r="D22" s="219">
        <v>360544</v>
      </c>
      <c r="E22" s="219">
        <v>173582</v>
      </c>
      <c r="F22" s="119"/>
    </row>
    <row r="23" spans="2:6" s="58" customFormat="1" ht="12.75">
      <c r="B23" s="120" t="s">
        <v>135</v>
      </c>
      <c r="C23" s="121"/>
      <c r="D23" s="219">
        <v>766406</v>
      </c>
      <c r="E23" s="219">
        <v>430249</v>
      </c>
      <c r="F23" s="119"/>
    </row>
    <row r="24" spans="2:6" s="58" customFormat="1" ht="13.5" thickBot="1">
      <c r="B24" s="120" t="s">
        <v>94</v>
      </c>
      <c r="C24" s="122"/>
      <c r="D24" s="219">
        <v>24502</v>
      </c>
      <c r="E24" s="219">
        <v>26733</v>
      </c>
      <c r="F24" s="119"/>
    </row>
    <row r="25" spans="2:6" s="128" customFormat="1" ht="13.5" thickBot="1">
      <c r="B25" s="129" t="s">
        <v>8</v>
      </c>
      <c r="C25" s="130" t="s">
        <v>6</v>
      </c>
      <c r="D25" s="218">
        <f>D26+D27+D28</f>
        <v>57811</v>
      </c>
      <c r="E25" s="218">
        <f>E26+E27+E28</f>
        <v>22323</v>
      </c>
      <c r="F25" s="131"/>
    </row>
    <row r="26" spans="2:6" s="58" customFormat="1" ht="12.75">
      <c r="B26" s="117" t="s">
        <v>95</v>
      </c>
      <c r="C26" s="113"/>
      <c r="D26" s="219">
        <v>21843</v>
      </c>
      <c r="E26" s="219">
        <v>4652</v>
      </c>
      <c r="F26" s="119"/>
    </row>
    <row r="27" spans="2:6" s="58" customFormat="1" ht="12.75">
      <c r="B27" s="124" t="s">
        <v>93</v>
      </c>
      <c r="C27" s="122"/>
      <c r="D27" s="223">
        <v>31437</v>
      </c>
      <c r="E27" s="223">
        <v>13140</v>
      </c>
      <c r="F27" s="119"/>
    </row>
    <row r="28" spans="2:6" s="58" customFormat="1" ht="13.5" thickBot="1">
      <c r="B28" s="124" t="s">
        <v>273</v>
      </c>
      <c r="C28" s="122"/>
      <c r="D28" s="242">
        <v>4531</v>
      </c>
      <c r="E28" s="242">
        <v>4531</v>
      </c>
      <c r="F28" s="119"/>
    </row>
    <row r="29" spans="2:6" s="128" customFormat="1" ht="13.5" thickBot="1">
      <c r="B29" s="129" t="s">
        <v>9</v>
      </c>
      <c r="C29" s="127"/>
      <c r="D29" s="218">
        <f>D30+D31+D32+D34+D33</f>
        <v>225254</v>
      </c>
      <c r="E29" s="218">
        <f>E30+E31+E32+E34+E33</f>
        <v>133534</v>
      </c>
      <c r="F29" s="131"/>
    </row>
    <row r="30" spans="2:6" s="58" customFormat="1" ht="12.75">
      <c r="B30" s="117" t="s">
        <v>96</v>
      </c>
      <c r="C30" s="123"/>
      <c r="D30" s="219">
        <v>141609</v>
      </c>
      <c r="E30" s="219">
        <v>63038</v>
      </c>
      <c r="F30" s="119"/>
    </row>
    <row r="31" spans="2:6" s="58" customFormat="1" ht="12.75">
      <c r="B31" s="120" t="s">
        <v>97</v>
      </c>
      <c r="C31" s="121"/>
      <c r="D31" s="219">
        <v>11585</v>
      </c>
      <c r="E31" s="219">
        <v>6235</v>
      </c>
      <c r="F31" s="119"/>
    </row>
    <row r="32" spans="2:6" s="58" customFormat="1" ht="12.75">
      <c r="B32" s="120" t="s">
        <v>98</v>
      </c>
      <c r="C32" s="121"/>
      <c r="D32" s="219">
        <v>52611</v>
      </c>
      <c r="E32" s="219">
        <v>43799</v>
      </c>
      <c r="F32" s="119"/>
    </row>
    <row r="33" spans="2:6" s="58" customFormat="1" ht="12.75">
      <c r="B33" s="120" t="s">
        <v>307</v>
      </c>
      <c r="C33" s="122"/>
      <c r="D33" s="219">
        <v>13012</v>
      </c>
      <c r="E33" s="219">
        <v>17582</v>
      </c>
      <c r="F33" s="119"/>
    </row>
    <row r="34" spans="2:6" s="58" customFormat="1" ht="13.5" thickBot="1">
      <c r="B34" s="120" t="s">
        <v>105</v>
      </c>
      <c r="C34" s="122"/>
      <c r="D34" s="220">
        <v>6437</v>
      </c>
      <c r="E34" s="219">
        <v>2880</v>
      </c>
      <c r="F34" s="119"/>
    </row>
    <row r="35" spans="2:6" s="128" customFormat="1" ht="13.5" thickBot="1">
      <c r="B35" s="129" t="s">
        <v>10</v>
      </c>
      <c r="C35" s="130" t="s">
        <v>6</v>
      </c>
      <c r="D35" s="218">
        <f>D36+D37+D38+D39+D40</f>
        <v>228195</v>
      </c>
      <c r="E35" s="218">
        <f>E36+E37+E38+E39+E40</f>
        <v>85376</v>
      </c>
      <c r="F35" s="131"/>
    </row>
    <row r="36" spans="2:6" s="58" customFormat="1" ht="12.75">
      <c r="B36" s="117" t="s">
        <v>99</v>
      </c>
      <c r="C36" s="113"/>
      <c r="D36" s="219">
        <v>2600</v>
      </c>
      <c r="E36" s="219">
        <v>1839</v>
      </c>
      <c r="F36" s="119"/>
    </row>
    <row r="37" spans="2:6" s="58" customFormat="1" ht="12.75">
      <c r="B37" s="120" t="s">
        <v>11</v>
      </c>
      <c r="C37" s="121"/>
      <c r="D37" s="219">
        <v>40000</v>
      </c>
      <c r="E37" s="219">
        <v>24820</v>
      </c>
      <c r="F37" s="119"/>
    </row>
    <row r="38" spans="2:6" s="58" customFormat="1" ht="12.75">
      <c r="B38" s="120" t="s">
        <v>12</v>
      </c>
      <c r="C38" s="121"/>
      <c r="D38" s="219">
        <v>4400</v>
      </c>
      <c r="E38" s="219">
        <v>2487</v>
      </c>
      <c r="F38" s="119"/>
    </row>
    <row r="39" spans="2:6" s="58" customFormat="1" ht="12.75">
      <c r="B39" s="120" t="s">
        <v>100</v>
      </c>
      <c r="C39" s="121"/>
      <c r="D39" s="227">
        <v>101022</v>
      </c>
      <c r="E39" s="227">
        <v>51530</v>
      </c>
      <c r="F39" s="119"/>
    </row>
    <row r="40" spans="2:6" s="58" customFormat="1" ht="13.5" thickBot="1">
      <c r="B40" s="124" t="s">
        <v>308</v>
      </c>
      <c r="C40" s="122"/>
      <c r="D40" s="242">
        <v>80173</v>
      </c>
      <c r="E40" s="242">
        <v>4700</v>
      </c>
      <c r="F40" s="119"/>
    </row>
    <row r="41" spans="2:6" s="128" customFormat="1" ht="13.5" thickBot="1">
      <c r="B41" s="129" t="s">
        <v>13</v>
      </c>
      <c r="C41" s="130" t="s">
        <v>6</v>
      </c>
      <c r="D41" s="221">
        <f>D42+D44+D45+D43</f>
        <v>116314</v>
      </c>
      <c r="E41" s="221">
        <f>E42+E44+E45+E43</f>
        <v>59747</v>
      </c>
      <c r="F41" s="131"/>
    </row>
    <row r="42" spans="2:6" s="58" customFormat="1" ht="12.75">
      <c r="B42" s="117" t="s">
        <v>262</v>
      </c>
      <c r="C42" s="118"/>
      <c r="D42" s="220">
        <v>5034</v>
      </c>
      <c r="E42" s="220">
        <v>5175</v>
      </c>
      <c r="F42" s="119"/>
    </row>
    <row r="43" spans="2:6" s="58" customFormat="1" ht="12.75">
      <c r="B43" s="117" t="s">
        <v>309</v>
      </c>
      <c r="C43" s="118"/>
      <c r="D43" s="220">
        <v>10000</v>
      </c>
      <c r="E43" s="220">
        <v>10426</v>
      </c>
      <c r="F43" s="119"/>
    </row>
    <row r="44" spans="2:6" s="58" customFormat="1" ht="12.75">
      <c r="B44" s="120" t="s">
        <v>14</v>
      </c>
      <c r="C44" s="121"/>
      <c r="D44" s="219">
        <v>83280</v>
      </c>
      <c r="E44" s="219">
        <v>41616</v>
      </c>
      <c r="F44" s="119"/>
    </row>
    <row r="45" spans="2:6" s="58" customFormat="1" ht="13.5" thickBot="1">
      <c r="B45" s="120" t="s">
        <v>15</v>
      </c>
      <c r="C45" s="122"/>
      <c r="D45" s="222">
        <v>18000</v>
      </c>
      <c r="E45" s="222">
        <v>2530</v>
      </c>
      <c r="F45" s="119"/>
    </row>
    <row r="46" spans="2:6" s="128" customFormat="1" ht="13.5" thickBot="1">
      <c r="B46" s="129" t="s">
        <v>1</v>
      </c>
      <c r="C46" s="130" t="s">
        <v>6</v>
      </c>
      <c r="D46" s="218">
        <f>D47+D48+D49+D50+D51</f>
        <v>273504</v>
      </c>
      <c r="E46" s="218">
        <f>E47+E48+E49+E50+E51</f>
        <v>74297</v>
      </c>
      <c r="F46" s="131"/>
    </row>
    <row r="47" spans="2:6" s="58" customFormat="1" ht="12.75">
      <c r="B47" s="117" t="s">
        <v>2</v>
      </c>
      <c r="C47" s="118"/>
      <c r="D47" s="219">
        <v>128146</v>
      </c>
      <c r="E47" s="219">
        <v>9691</v>
      </c>
      <c r="F47" s="119"/>
    </row>
    <row r="48" spans="2:6" s="58" customFormat="1" ht="12.75">
      <c r="B48" s="120" t="s">
        <v>103</v>
      </c>
      <c r="C48" s="116"/>
      <c r="D48" s="219">
        <v>39043</v>
      </c>
      <c r="E48" s="219">
        <v>18832</v>
      </c>
      <c r="F48" s="119"/>
    </row>
    <row r="49" spans="2:6" s="58" customFormat="1" ht="12.75">
      <c r="B49" s="120" t="s">
        <v>3</v>
      </c>
      <c r="C49" s="116"/>
      <c r="D49" s="219">
        <v>15515</v>
      </c>
      <c r="E49" s="219">
        <v>300</v>
      </c>
      <c r="F49" s="119"/>
    </row>
    <row r="50" spans="2:6" s="58" customFormat="1" ht="12.75">
      <c r="B50" s="120" t="s">
        <v>104</v>
      </c>
      <c r="C50" s="116"/>
      <c r="D50" s="227">
        <v>90000</v>
      </c>
      <c r="E50" s="227">
        <v>45474</v>
      </c>
      <c r="F50" s="119"/>
    </row>
    <row r="51" spans="2:6" s="58" customFormat="1" ht="13.5" thickBot="1">
      <c r="B51" s="124" t="s">
        <v>305</v>
      </c>
      <c r="C51" s="115"/>
      <c r="D51" s="242">
        <v>800</v>
      </c>
      <c r="E51" s="242"/>
      <c r="F51" s="119"/>
    </row>
    <row r="52" spans="2:6" s="128" customFormat="1" ht="13.5" thickBot="1">
      <c r="B52" s="129" t="s">
        <v>5</v>
      </c>
      <c r="C52" s="130" t="s">
        <v>6</v>
      </c>
      <c r="D52" s="224">
        <v>15000</v>
      </c>
      <c r="E52" s="224">
        <v>1662</v>
      </c>
      <c r="F52" s="131"/>
    </row>
    <row r="53" spans="2:6" s="58" customFormat="1" ht="13.5" thickBot="1">
      <c r="B53" s="117" t="s">
        <v>4</v>
      </c>
      <c r="C53" s="125"/>
      <c r="D53" s="225">
        <v>15000</v>
      </c>
      <c r="E53" s="225">
        <v>1662</v>
      </c>
      <c r="F53" s="119"/>
    </row>
    <row r="54" spans="2:5" s="128" customFormat="1" ht="16.5" thickBot="1">
      <c r="B54" s="126" t="s">
        <v>25</v>
      </c>
      <c r="C54" s="127" t="s">
        <v>6</v>
      </c>
      <c r="D54" s="218">
        <f>D52+D46+D41+D35+D29+D25+D21+D15+D11</f>
        <v>2868543</v>
      </c>
      <c r="E54" s="218">
        <f>E52+E46+E41+E35+E29+E25+E21+E15+E11</f>
        <v>1396788</v>
      </c>
    </row>
    <row r="55" spans="2:5" ht="15.75">
      <c r="B55" s="61"/>
      <c r="C55" s="63"/>
      <c r="D55" s="226"/>
      <c r="E55" s="226"/>
    </row>
    <row r="56" spans="2:5" ht="15.75">
      <c r="B56" s="61"/>
      <c r="C56" s="63"/>
      <c r="D56" s="62"/>
      <c r="E56" s="62"/>
    </row>
    <row r="57" spans="2:5" ht="15.75">
      <c r="B57" s="61"/>
      <c r="C57" s="63"/>
      <c r="D57" s="62"/>
      <c r="E57" s="62"/>
    </row>
    <row r="58" spans="2:5" s="97" customFormat="1" ht="15.75">
      <c r="B58" s="95"/>
      <c r="C58" s="96"/>
      <c r="D58" s="228"/>
      <c r="E58" s="228"/>
    </row>
    <row r="59" spans="2:5" s="97" customFormat="1" ht="12.75">
      <c r="B59" s="100"/>
      <c r="D59" s="101"/>
      <c r="E59" s="101"/>
    </row>
    <row r="60" spans="2:5" s="54" customFormat="1" ht="12.75">
      <c r="B60" s="55"/>
      <c r="C60" s="56"/>
      <c r="D60" s="57"/>
      <c r="E60" s="57"/>
    </row>
    <row r="61" spans="1:5" ht="13.5">
      <c r="A61" s="1" t="s">
        <v>132</v>
      </c>
      <c r="B61" s="311" t="s">
        <v>324</v>
      </c>
      <c r="C61" s="311"/>
      <c r="D61" s="311"/>
      <c r="E61" s="311"/>
    </row>
    <row r="62" spans="1:2" ht="13.5">
      <c r="A62" s="1" t="s">
        <v>133</v>
      </c>
      <c r="B62" s="1" t="s">
        <v>325</v>
      </c>
    </row>
    <row r="63" spans="2:5" s="97" customFormat="1" ht="12.75">
      <c r="B63" s="92"/>
      <c r="C63" s="63"/>
      <c r="D63" s="62"/>
      <c r="E63" s="62"/>
    </row>
    <row r="64" spans="2:5" s="97" customFormat="1" ht="12.75">
      <c r="B64" s="92"/>
      <c r="C64" s="63"/>
      <c r="D64" s="62"/>
      <c r="E64" s="62"/>
    </row>
    <row r="65" spans="2:5" s="97" customFormat="1" ht="12.75">
      <c r="B65" s="92"/>
      <c r="C65" s="63"/>
      <c r="D65" s="62"/>
      <c r="E65" s="62"/>
    </row>
    <row r="66" spans="2:5" s="97" customFormat="1" ht="12.75">
      <c r="B66" s="92"/>
      <c r="C66" s="63"/>
      <c r="D66" s="62"/>
      <c r="E66" s="62"/>
    </row>
    <row r="67" spans="2:5" s="97" customFormat="1" ht="12.75">
      <c r="B67" s="92"/>
      <c r="C67" s="63"/>
      <c r="D67" s="62"/>
      <c r="E67" s="62"/>
    </row>
    <row r="68" spans="2:5" s="97" customFormat="1" ht="12.75">
      <c r="B68" s="92"/>
      <c r="C68" s="63"/>
      <c r="D68" s="62"/>
      <c r="E68" s="62"/>
    </row>
    <row r="69" spans="2:5" s="97" customFormat="1" ht="12.75">
      <c r="B69" s="93"/>
      <c r="C69" s="94"/>
      <c r="D69" s="62"/>
      <c r="E69" s="62"/>
    </row>
    <row r="70" spans="2:5" s="97" customFormat="1" ht="12.75">
      <c r="B70" s="93"/>
      <c r="C70" s="94"/>
      <c r="D70" s="62"/>
      <c r="E70" s="62"/>
    </row>
    <row r="71" spans="2:5" s="97" customFormat="1" ht="12.75">
      <c r="B71" s="92"/>
      <c r="C71" s="63"/>
      <c r="D71" s="62"/>
      <c r="E71" s="62"/>
    </row>
    <row r="72" spans="2:5" s="98" customFormat="1" ht="12.75">
      <c r="B72" s="93"/>
      <c r="C72" s="94"/>
      <c r="D72" s="62"/>
      <c r="E72" s="62"/>
    </row>
    <row r="73" spans="2:5" s="97" customFormat="1" ht="12.75">
      <c r="B73" s="99"/>
      <c r="C73" s="94"/>
      <c r="D73" s="62"/>
      <c r="E73" s="62"/>
    </row>
    <row r="74" spans="2:5" s="97" customFormat="1" ht="12.75">
      <c r="B74" s="100"/>
      <c r="D74" s="101"/>
      <c r="E74" s="101"/>
    </row>
    <row r="75" spans="2:5" s="97" customFormat="1" ht="12.75">
      <c r="B75" s="100"/>
      <c r="D75" s="101"/>
      <c r="E75" s="101"/>
    </row>
    <row r="80" spans="4:6" ht="12.75">
      <c r="D80" s="10"/>
      <c r="E80" s="10"/>
      <c r="F80" s="10"/>
    </row>
    <row r="81" ht="12.75">
      <c r="B81" s="2"/>
    </row>
  </sheetData>
  <sheetProtection password="B55E" sheet="1" objects="1" scenarios="1"/>
  <mergeCells count="7">
    <mergeCell ref="B61:E61"/>
    <mergeCell ref="D1:E1"/>
    <mergeCell ref="D7:D8"/>
    <mergeCell ref="E7:E8"/>
    <mergeCell ref="A3:E3"/>
    <mergeCell ref="A4:E4"/>
    <mergeCell ref="A5:E5"/>
  </mergeCells>
  <printOptions/>
  <pageMargins left="0.37" right="0.21" top="0.91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E64"/>
  <sheetViews>
    <sheetView zoomScalePageLayoutView="0" workbookViewId="0" topLeftCell="A43">
      <selection activeCell="H46" sqref="H46"/>
    </sheetView>
  </sheetViews>
  <sheetFormatPr defaultColWidth="9.140625" defaultRowHeight="12.75"/>
  <cols>
    <col min="1" max="1" width="9.7109375" style="58" customWidth="1"/>
    <col min="2" max="2" width="65.28125" style="58" customWidth="1"/>
    <col min="3" max="4" width="12.140625" style="58" bestFit="1" customWidth="1"/>
    <col min="5" max="16384" width="9.140625" style="58" customWidth="1"/>
  </cols>
  <sheetData>
    <row r="2" spans="1:5" s="60" customFormat="1" ht="12.75" customHeight="1">
      <c r="A2" s="11"/>
      <c r="B2" s="11"/>
      <c r="C2" s="316" t="s">
        <v>134</v>
      </c>
      <c r="D2" s="316"/>
      <c r="E2" s="302"/>
    </row>
    <row r="3" spans="3:5" s="60" customFormat="1" ht="12.75">
      <c r="C3" s="102"/>
      <c r="D3" s="102"/>
      <c r="E3" s="103"/>
    </row>
    <row r="4" spans="1:4" s="60" customFormat="1" ht="22.5" customHeight="1">
      <c r="A4" s="323" t="s">
        <v>174</v>
      </c>
      <c r="B4" s="323"/>
      <c r="C4" s="323"/>
      <c r="D4" s="323"/>
    </row>
    <row r="5" spans="1:4" s="60" customFormat="1" ht="22.5" customHeight="1">
      <c r="A5" s="323" t="s">
        <v>131</v>
      </c>
      <c r="B5" s="323"/>
      <c r="C5" s="323"/>
      <c r="D5" s="323"/>
    </row>
    <row r="6" spans="1:6" s="60" customFormat="1" ht="18" customHeight="1">
      <c r="A6" s="319" t="s">
        <v>292</v>
      </c>
      <c r="B6" s="319"/>
      <c r="C6" s="319"/>
      <c r="D6" s="319"/>
      <c r="E6" s="303"/>
      <c r="F6" s="303"/>
    </row>
    <row r="7" spans="1:5" ht="13.5" thickBot="1">
      <c r="A7" s="60"/>
      <c r="B7" s="60"/>
      <c r="C7" s="60"/>
      <c r="D7" s="60"/>
      <c r="E7" s="5"/>
    </row>
    <row r="8" spans="1:213" s="106" customFormat="1" ht="28.5" customHeight="1">
      <c r="A8" s="88" t="s">
        <v>108</v>
      </c>
      <c r="B8" s="90" t="s">
        <v>24</v>
      </c>
      <c r="C8" s="23" t="s">
        <v>231</v>
      </c>
      <c r="D8" s="160" t="s">
        <v>175</v>
      </c>
      <c r="E8" s="77"/>
      <c r="F8" s="78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</row>
    <row r="9" spans="1:213" s="106" customFormat="1" ht="13.5" thickBot="1">
      <c r="A9" s="89" t="s">
        <v>109</v>
      </c>
      <c r="B9" s="91" t="s">
        <v>107</v>
      </c>
      <c r="C9" s="104"/>
      <c r="D9" s="104"/>
      <c r="E9" s="79"/>
      <c r="F9" s="80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</row>
    <row r="10" spans="1:213" s="106" customFormat="1" ht="13.5" thickBot="1">
      <c r="A10" s="68"/>
      <c r="B10" s="105">
        <v>1</v>
      </c>
      <c r="C10" s="69">
        <v>2</v>
      </c>
      <c r="D10" s="69">
        <v>3</v>
      </c>
      <c r="E10" s="81"/>
      <c r="F10" s="8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</row>
    <row r="11" spans="1:213" s="53" customFormat="1" ht="13.5" thickBot="1">
      <c r="A11" s="330" t="s">
        <v>110</v>
      </c>
      <c r="B11" s="327"/>
      <c r="C11" s="280">
        <f>C12+C13</f>
        <v>1146502</v>
      </c>
      <c r="D11" s="280">
        <f>D12+D13</f>
        <v>581407</v>
      </c>
      <c r="E11" s="83"/>
      <c r="F11" s="83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</row>
    <row r="12" spans="1:213" s="106" customFormat="1" ht="12.75">
      <c r="A12" s="107">
        <v>101</v>
      </c>
      <c r="B12" s="263" t="s">
        <v>137</v>
      </c>
      <c r="C12" s="279">
        <v>1122742</v>
      </c>
      <c r="D12" s="279">
        <v>571243</v>
      </c>
      <c r="E12" s="84"/>
      <c r="F12" s="84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</row>
    <row r="13" spans="1:213" s="106" customFormat="1" ht="13.5" thickBot="1">
      <c r="A13" s="107">
        <v>102</v>
      </c>
      <c r="B13" s="263" t="s">
        <v>138</v>
      </c>
      <c r="C13" s="272">
        <v>23760</v>
      </c>
      <c r="D13" s="272">
        <v>10164</v>
      </c>
      <c r="E13" s="84"/>
      <c r="F13" s="84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</row>
    <row r="14" spans="1:213" s="53" customFormat="1" ht="13.5" thickBot="1">
      <c r="A14" s="331" t="s">
        <v>111</v>
      </c>
      <c r="B14" s="332"/>
      <c r="C14" s="280">
        <f>C15+C16+C17+C18+C19</f>
        <v>288170</v>
      </c>
      <c r="D14" s="280">
        <f>D15+D16+D17+D18+D19</f>
        <v>159417</v>
      </c>
      <c r="E14" s="83"/>
      <c r="F14" s="83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</row>
    <row r="15" spans="1:213" s="106" customFormat="1" ht="12.75">
      <c r="A15" s="107">
        <v>201</v>
      </c>
      <c r="B15" s="263" t="s">
        <v>139</v>
      </c>
      <c r="C15" s="279">
        <v>115100</v>
      </c>
      <c r="D15" s="279">
        <v>83742</v>
      </c>
      <c r="E15" s="84"/>
      <c r="F15" s="84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</row>
    <row r="16" spans="1:213" s="106" customFormat="1" ht="12.75">
      <c r="A16" s="107">
        <v>202</v>
      </c>
      <c r="B16" s="264" t="s">
        <v>140</v>
      </c>
      <c r="C16" s="71">
        <v>36800</v>
      </c>
      <c r="D16" s="71">
        <v>17359</v>
      </c>
      <c r="E16" s="84"/>
      <c r="F16" s="84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</row>
    <row r="17" spans="1:213" s="106" customFormat="1" ht="25.5">
      <c r="A17" s="107">
        <v>205</v>
      </c>
      <c r="B17" s="264" t="s">
        <v>141</v>
      </c>
      <c r="C17" s="71">
        <v>45916</v>
      </c>
      <c r="D17" s="71">
        <v>24028</v>
      </c>
      <c r="E17" s="84"/>
      <c r="F17" s="8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</row>
    <row r="18" spans="1:213" s="106" customFormat="1" ht="12.75">
      <c r="A18" s="107">
        <v>208</v>
      </c>
      <c r="B18" s="263" t="s">
        <v>142</v>
      </c>
      <c r="C18" s="71">
        <v>23566</v>
      </c>
      <c r="D18" s="71">
        <v>9704</v>
      </c>
      <c r="E18" s="84"/>
      <c r="F18" s="84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</row>
    <row r="19" spans="1:213" s="106" customFormat="1" ht="13.5" thickBot="1">
      <c r="A19" s="107">
        <v>209</v>
      </c>
      <c r="B19" s="264" t="s">
        <v>143</v>
      </c>
      <c r="C19" s="272">
        <v>66788</v>
      </c>
      <c r="D19" s="272">
        <v>24584</v>
      </c>
      <c r="E19" s="84"/>
      <c r="F19" s="84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</row>
    <row r="20" spans="1:213" s="53" customFormat="1" ht="13.5" thickBot="1">
      <c r="A20" s="331" t="s">
        <v>112</v>
      </c>
      <c r="B20" s="333"/>
      <c r="C20" s="280">
        <f>C21+C22+C23+C24</f>
        <v>295794</v>
      </c>
      <c r="D20" s="280">
        <f>D21+D22+D23+D24</f>
        <v>151864</v>
      </c>
      <c r="E20" s="83"/>
      <c r="F20" s="83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</row>
    <row r="21" spans="1:213" s="106" customFormat="1" ht="25.5">
      <c r="A21" s="108">
        <v>551</v>
      </c>
      <c r="B21" s="265" t="s">
        <v>144</v>
      </c>
      <c r="C21" s="279">
        <v>165542</v>
      </c>
      <c r="D21" s="279">
        <v>84939</v>
      </c>
      <c r="E21" s="84"/>
      <c r="F21" s="84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</row>
    <row r="22" spans="1:213" s="106" customFormat="1" ht="12.75">
      <c r="A22" s="108">
        <v>552</v>
      </c>
      <c r="B22" s="265" t="s">
        <v>145</v>
      </c>
      <c r="C22" s="71">
        <v>21782</v>
      </c>
      <c r="D22" s="71">
        <v>11597</v>
      </c>
      <c r="E22" s="84"/>
      <c r="F22" s="84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</row>
    <row r="23" spans="1:213" s="106" customFormat="1" ht="12.75">
      <c r="A23" s="108">
        <v>560</v>
      </c>
      <c r="B23" s="265" t="s">
        <v>146</v>
      </c>
      <c r="C23" s="71">
        <v>71726</v>
      </c>
      <c r="D23" s="71">
        <v>38173</v>
      </c>
      <c r="E23" s="84"/>
      <c r="F23" s="84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</row>
    <row r="24" spans="1:213" s="106" customFormat="1" ht="13.5" thickBot="1">
      <c r="A24" s="108">
        <v>580</v>
      </c>
      <c r="B24" s="265" t="s">
        <v>147</v>
      </c>
      <c r="C24" s="272">
        <v>36744</v>
      </c>
      <c r="D24" s="272">
        <v>17155</v>
      </c>
      <c r="E24" s="84"/>
      <c r="F24" s="84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</row>
    <row r="25" spans="1:213" s="53" customFormat="1" ht="13.5" thickBot="1">
      <c r="A25" s="331" t="s">
        <v>113</v>
      </c>
      <c r="B25" s="332"/>
      <c r="C25" s="280">
        <f>C26+C27+C28+C29+C30+C31+C32+C33+C34+C35+C36+C37+C38+C39+C40</f>
        <v>738606</v>
      </c>
      <c r="D25" s="280">
        <f>D26+D27+D28+D29+D30+D31+D32+D33+D34+D35+D36+D37+D38+D39+D40</f>
        <v>426219</v>
      </c>
      <c r="E25" s="83"/>
      <c r="F25" s="83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</row>
    <row r="26" spans="1:213" s="106" customFormat="1" ht="12.75">
      <c r="A26" s="109">
        <v>1011</v>
      </c>
      <c r="B26" s="292" t="s">
        <v>114</v>
      </c>
      <c r="C26" s="279">
        <v>147440</v>
      </c>
      <c r="D26" s="281">
        <v>71017</v>
      </c>
      <c r="E26" s="84"/>
      <c r="F26" s="84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</row>
    <row r="27" spans="1:213" s="106" customFormat="1" ht="12.75">
      <c r="A27" s="107">
        <v>1012</v>
      </c>
      <c r="B27" s="293" t="s">
        <v>115</v>
      </c>
      <c r="C27" s="71">
        <v>1573</v>
      </c>
      <c r="D27" s="72">
        <v>162</v>
      </c>
      <c r="E27" s="84"/>
      <c r="F27" s="84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</row>
    <row r="28" spans="1:213" s="106" customFormat="1" ht="12.75">
      <c r="A28" s="107">
        <v>1013</v>
      </c>
      <c r="B28" s="293" t="s">
        <v>116</v>
      </c>
      <c r="C28" s="71">
        <v>23300</v>
      </c>
      <c r="D28" s="72">
        <v>28200</v>
      </c>
      <c r="E28" s="84"/>
      <c r="F28" s="84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</row>
    <row r="29" spans="1:213" s="106" customFormat="1" ht="12.75">
      <c r="A29" s="107">
        <v>1014</v>
      </c>
      <c r="B29" s="293" t="s">
        <v>239</v>
      </c>
      <c r="C29" s="71"/>
      <c r="D29" s="72">
        <v>6192</v>
      </c>
      <c r="E29" s="84"/>
      <c r="F29" s="84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</row>
    <row r="30" spans="1:213" s="106" customFormat="1" ht="12.75">
      <c r="A30" s="107">
        <v>1015</v>
      </c>
      <c r="B30" s="293" t="s">
        <v>117</v>
      </c>
      <c r="C30" s="71">
        <v>71833</v>
      </c>
      <c r="D30" s="215">
        <v>40870</v>
      </c>
      <c r="E30" s="84"/>
      <c r="F30" s="84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</row>
    <row r="31" spans="1:213" s="106" customFormat="1" ht="12.75">
      <c r="A31" s="107">
        <v>1016</v>
      </c>
      <c r="B31" s="293" t="s">
        <v>118</v>
      </c>
      <c r="C31" s="71">
        <v>264397</v>
      </c>
      <c r="D31" s="72">
        <v>125692</v>
      </c>
      <c r="E31" s="84"/>
      <c r="F31" s="84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</row>
    <row r="32" spans="1:213" s="106" customFormat="1" ht="12.75">
      <c r="A32" s="107">
        <v>1020</v>
      </c>
      <c r="B32" s="294" t="s">
        <v>148</v>
      </c>
      <c r="C32" s="71">
        <v>164841</v>
      </c>
      <c r="D32" s="72">
        <v>103081</v>
      </c>
      <c r="E32" s="84"/>
      <c r="F32" s="84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</row>
    <row r="33" spans="1:213" s="106" customFormat="1" ht="12.75">
      <c r="A33" s="107">
        <v>1030</v>
      </c>
      <c r="B33" s="293" t="s">
        <v>119</v>
      </c>
      <c r="C33" s="71">
        <v>34790</v>
      </c>
      <c r="D33" s="72">
        <v>31766</v>
      </c>
      <c r="E33" s="84"/>
      <c r="F33" s="84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</row>
    <row r="34" spans="1:213" s="106" customFormat="1" ht="12.75">
      <c r="A34" s="107">
        <v>1051</v>
      </c>
      <c r="B34" s="293" t="s">
        <v>149</v>
      </c>
      <c r="C34" s="71">
        <v>10450</v>
      </c>
      <c r="D34" s="72">
        <v>3780</v>
      </c>
      <c r="E34" s="84"/>
      <c r="F34" s="84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</row>
    <row r="35" spans="1:213" s="106" customFormat="1" ht="12.75">
      <c r="A35" s="107">
        <v>1062</v>
      </c>
      <c r="B35" s="294" t="s">
        <v>150</v>
      </c>
      <c r="C35" s="71">
        <v>4918</v>
      </c>
      <c r="D35" s="72">
        <v>2776</v>
      </c>
      <c r="E35" s="84"/>
      <c r="F35" s="84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</row>
    <row r="36" spans="1:213" s="106" customFormat="1" ht="12.75">
      <c r="A36" s="107">
        <v>1063</v>
      </c>
      <c r="B36" s="294" t="s">
        <v>246</v>
      </c>
      <c r="C36" s="71"/>
      <c r="D36" s="72">
        <v>200</v>
      </c>
      <c r="E36" s="84"/>
      <c r="F36" s="84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</row>
    <row r="37" spans="1:213" s="106" customFormat="1" ht="12.75">
      <c r="A37" s="107">
        <v>1092</v>
      </c>
      <c r="B37" s="293" t="s">
        <v>120</v>
      </c>
      <c r="C37" s="71">
        <v>2000</v>
      </c>
      <c r="D37" s="72">
        <v>2144</v>
      </c>
      <c r="E37" s="84"/>
      <c r="F37" s="84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</row>
    <row r="38" spans="1:213" s="106" customFormat="1" ht="12.75">
      <c r="A38" s="107">
        <v>1098</v>
      </c>
      <c r="B38" s="293" t="s">
        <v>121</v>
      </c>
      <c r="C38" s="71">
        <v>11286</v>
      </c>
      <c r="D38" s="72">
        <v>5650</v>
      </c>
      <c r="E38" s="84"/>
      <c r="F38" s="84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</row>
    <row r="39" spans="1:213" s="106" customFormat="1" ht="12.75">
      <c r="A39" s="295" t="s">
        <v>238</v>
      </c>
      <c r="B39" s="293" t="s">
        <v>189</v>
      </c>
      <c r="C39" s="245">
        <v>1778</v>
      </c>
      <c r="D39" s="262">
        <v>3897</v>
      </c>
      <c r="E39" s="84"/>
      <c r="F39" s="84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</row>
    <row r="40" spans="1:213" s="106" customFormat="1" ht="13.5" thickBot="1">
      <c r="A40" s="296" t="s">
        <v>253</v>
      </c>
      <c r="B40" s="297" t="s">
        <v>254</v>
      </c>
      <c r="C40" s="272"/>
      <c r="D40" s="282">
        <v>792</v>
      </c>
      <c r="E40" s="84"/>
      <c r="F40" s="84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</row>
    <row r="41" spans="1:213" s="53" customFormat="1" ht="13.5" thickBot="1">
      <c r="A41" s="324" t="s">
        <v>122</v>
      </c>
      <c r="B41" s="325"/>
      <c r="C41" s="280">
        <f>C42</f>
        <v>15000</v>
      </c>
      <c r="D41" s="280">
        <f>D42</f>
        <v>1662</v>
      </c>
      <c r="E41" s="83"/>
      <c r="F41" s="83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</row>
    <row r="42" spans="1:213" s="106" customFormat="1" ht="13.5" thickBot="1">
      <c r="A42" s="107">
        <v>2224</v>
      </c>
      <c r="B42" s="263" t="s">
        <v>151</v>
      </c>
      <c r="C42" s="283">
        <v>15000</v>
      </c>
      <c r="D42" s="283">
        <v>1662</v>
      </c>
      <c r="E42" s="84"/>
      <c r="F42" s="84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</row>
    <row r="43" spans="1:213" s="53" customFormat="1" ht="13.5" thickBot="1">
      <c r="A43" s="324" t="s">
        <v>123</v>
      </c>
      <c r="B43" s="325"/>
      <c r="C43" s="280">
        <v>5916</v>
      </c>
      <c r="D43" s="280">
        <v>2882</v>
      </c>
      <c r="E43" s="83"/>
      <c r="F43" s="83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</row>
    <row r="44" spans="1:213" s="53" customFormat="1" ht="13.5" thickBot="1">
      <c r="A44" s="324" t="s">
        <v>124</v>
      </c>
      <c r="B44" s="325"/>
      <c r="C44" s="280">
        <f>C45+C46</f>
        <v>12440</v>
      </c>
      <c r="D44" s="280">
        <f>D45+D46</f>
        <v>6310</v>
      </c>
      <c r="E44" s="83"/>
      <c r="F44" s="83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</row>
    <row r="45" spans="1:213" s="106" customFormat="1" ht="12.75">
      <c r="A45" s="107">
        <v>4214</v>
      </c>
      <c r="B45" s="263" t="s">
        <v>154</v>
      </c>
      <c r="C45" s="279">
        <v>11000</v>
      </c>
      <c r="D45" s="279">
        <v>3430</v>
      </c>
      <c r="E45" s="84"/>
      <c r="F45" s="84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</row>
    <row r="46" spans="1:213" s="106" customFormat="1" ht="13.5" thickBot="1">
      <c r="A46" s="278" t="s">
        <v>190</v>
      </c>
      <c r="B46" s="263" t="s">
        <v>191</v>
      </c>
      <c r="C46" s="272">
        <v>1440</v>
      </c>
      <c r="D46" s="272">
        <v>2880</v>
      </c>
      <c r="E46" s="84"/>
      <c r="F46" s="84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</row>
    <row r="47" spans="1:213" s="53" customFormat="1" ht="13.5" thickBot="1">
      <c r="A47" s="324" t="s">
        <v>125</v>
      </c>
      <c r="B47" s="325"/>
      <c r="C47" s="280">
        <v>83280</v>
      </c>
      <c r="D47" s="280">
        <v>41616</v>
      </c>
      <c r="E47" s="83"/>
      <c r="F47" s="83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</row>
    <row r="48" spans="1:213" s="53" customFormat="1" ht="13.5" thickBot="1">
      <c r="A48" s="326" t="s">
        <v>126</v>
      </c>
      <c r="B48" s="327"/>
      <c r="C48" s="280">
        <v>1400</v>
      </c>
      <c r="D48" s="280">
        <v>2154</v>
      </c>
      <c r="E48" s="83"/>
      <c r="F48" s="83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</row>
    <row r="49" spans="1:213" s="53" customFormat="1" ht="13.5" thickBot="1">
      <c r="A49" s="328" t="s">
        <v>127</v>
      </c>
      <c r="B49" s="329"/>
      <c r="C49" s="284">
        <v>173802</v>
      </c>
      <c r="D49" s="284">
        <v>18557</v>
      </c>
      <c r="E49" s="83"/>
      <c r="F49" s="83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</row>
    <row r="50" spans="1:213" s="53" customFormat="1" ht="13.5" thickBot="1">
      <c r="A50" s="328" t="s">
        <v>128</v>
      </c>
      <c r="B50" s="329"/>
      <c r="C50" s="280">
        <f>C51+C52</f>
        <v>9993</v>
      </c>
      <c r="D50" s="280">
        <f>D51+D52</f>
        <v>4700</v>
      </c>
      <c r="E50" s="83"/>
      <c r="F50" s="83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</row>
    <row r="51" spans="1:213" s="106" customFormat="1" ht="12.75">
      <c r="A51" s="267" t="s">
        <v>310</v>
      </c>
      <c r="B51" s="266" t="s">
        <v>152</v>
      </c>
      <c r="C51" s="279">
        <v>5000</v>
      </c>
      <c r="D51" s="279">
        <v>4700</v>
      </c>
      <c r="E51" s="84"/>
      <c r="F51" s="84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</row>
    <row r="52" spans="1:213" s="106" customFormat="1" ht="13.5" thickBot="1">
      <c r="A52" s="268" t="s">
        <v>311</v>
      </c>
      <c r="B52" s="266" t="s">
        <v>312</v>
      </c>
      <c r="C52" s="272">
        <v>4993</v>
      </c>
      <c r="D52" s="272"/>
      <c r="E52" s="84"/>
      <c r="F52" s="84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</row>
    <row r="53" spans="1:213" s="53" customFormat="1" ht="13.5" thickBot="1">
      <c r="A53" s="328" t="s">
        <v>129</v>
      </c>
      <c r="B53" s="329"/>
      <c r="C53" s="280">
        <f>C54</f>
        <v>87640</v>
      </c>
      <c r="D53" s="280">
        <f>D54</f>
        <v>0</v>
      </c>
      <c r="E53" s="83"/>
      <c r="F53" s="83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</row>
    <row r="54" spans="1:213" s="106" customFormat="1" ht="13.5" thickBot="1">
      <c r="A54" s="269">
        <v>5309</v>
      </c>
      <c r="B54" s="266" t="s">
        <v>153</v>
      </c>
      <c r="C54" s="285">
        <v>87640</v>
      </c>
      <c r="D54" s="283"/>
      <c r="E54" s="84"/>
      <c r="F54" s="84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</row>
    <row r="55" spans="1:213" s="106" customFormat="1" ht="13.5" thickBot="1">
      <c r="A55" s="270" t="s">
        <v>277</v>
      </c>
      <c r="B55" s="271" t="s">
        <v>278</v>
      </c>
      <c r="C55" s="87">
        <v>10000</v>
      </c>
      <c r="D55" s="286"/>
      <c r="E55" s="84"/>
      <c r="F55" s="84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</row>
    <row r="56" spans="1:213" s="53" customFormat="1" ht="13.5" thickBot="1">
      <c r="A56" s="324"/>
      <c r="B56" s="325"/>
      <c r="C56" s="276"/>
      <c r="D56" s="277"/>
      <c r="E56" s="83"/>
      <c r="F56" s="8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</row>
    <row r="57" spans="1:213" s="106" customFormat="1" ht="13.5" thickBot="1">
      <c r="A57" s="273"/>
      <c r="B57" s="274" t="s">
        <v>136</v>
      </c>
      <c r="C57" s="275">
        <f>C55+C53+C50+C49+C48+C47+C44+C43+C41+C25+C20+C14+C11</f>
        <v>2868543</v>
      </c>
      <c r="D57" s="275">
        <f>D55+D53+D50+D49+D48+D47+D44+D43+D41+D25+D20+D14+D11</f>
        <v>1396788</v>
      </c>
      <c r="E57" s="84"/>
      <c r="F57" s="8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</row>
    <row r="58" spans="1:213" s="106" customFormat="1" ht="12.75">
      <c r="A58" s="75"/>
      <c r="B58" s="76"/>
      <c r="C58" s="74"/>
      <c r="D58" s="74"/>
      <c r="E58" s="85"/>
      <c r="F58" s="86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</row>
    <row r="59" spans="5:6" s="106" customFormat="1" ht="12.75">
      <c r="E59" s="110"/>
      <c r="F59" s="110"/>
    </row>
    <row r="60" spans="5:6" s="106" customFormat="1" ht="12.75">
      <c r="E60" s="110"/>
      <c r="F60" s="110"/>
    </row>
    <row r="61" spans="5:6" s="106" customFormat="1" ht="12.75">
      <c r="E61" s="110"/>
      <c r="F61" s="110"/>
    </row>
    <row r="62" spans="1:5" ht="12.75">
      <c r="A62" s="8" t="s">
        <v>320</v>
      </c>
      <c r="B62" s="8" t="s">
        <v>321</v>
      </c>
      <c r="E62" s="5"/>
    </row>
    <row r="63" spans="1:5" ht="12.75">
      <c r="A63" s="8" t="s">
        <v>133</v>
      </c>
      <c r="B63" s="315" t="s">
        <v>322</v>
      </c>
      <c r="C63" s="315"/>
      <c r="D63" s="315"/>
      <c r="E63" s="5"/>
    </row>
    <row r="64" spans="5:6" ht="12.75">
      <c r="E64" s="111"/>
      <c r="F64" s="111"/>
    </row>
  </sheetData>
  <sheetProtection password="B55E" sheet="1" objects="1" scenarios="1"/>
  <mergeCells count="18">
    <mergeCell ref="A11:B11"/>
    <mergeCell ref="A47:B47"/>
    <mergeCell ref="A44:B44"/>
    <mergeCell ref="A43:B43"/>
    <mergeCell ref="A14:B14"/>
    <mergeCell ref="A20:B20"/>
    <mergeCell ref="A25:B25"/>
    <mergeCell ref="A41:B41"/>
    <mergeCell ref="B63:D63"/>
    <mergeCell ref="C2:D2"/>
    <mergeCell ref="A4:D4"/>
    <mergeCell ref="A5:D5"/>
    <mergeCell ref="A6:D6"/>
    <mergeCell ref="A56:B56"/>
    <mergeCell ref="A48:B48"/>
    <mergeCell ref="A49:B49"/>
    <mergeCell ref="A50:B50"/>
    <mergeCell ref="A53:B53"/>
  </mergeCells>
  <printOptions/>
  <pageMargins left="1.02" right="0.75" top="0.55" bottom="0.22" header="0.65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H46" sqref="H46"/>
    </sheetView>
  </sheetViews>
  <sheetFormatPr defaultColWidth="9.140625" defaultRowHeight="12.75"/>
  <cols>
    <col min="1" max="1" width="55.140625" style="45" customWidth="1"/>
    <col min="2" max="2" width="9.140625" style="45" customWidth="1"/>
    <col min="3" max="3" width="9.57421875" style="45" bestFit="1" customWidth="1"/>
    <col min="4" max="4" width="7.00390625" style="145" bestFit="1" customWidth="1"/>
    <col min="5" max="5" width="8.00390625" style="145" bestFit="1" customWidth="1"/>
    <col min="6" max="6" width="5.7109375" style="45" bestFit="1" customWidth="1"/>
    <col min="7" max="16384" width="9.140625" style="45" customWidth="1"/>
  </cols>
  <sheetData>
    <row r="1" spans="2:5" ht="12.75" customHeight="1">
      <c r="B1" s="316" t="s">
        <v>173</v>
      </c>
      <c r="C1" s="316"/>
      <c r="D1" s="298"/>
      <c r="E1" s="243"/>
    </row>
    <row r="2" spans="1:6" ht="22.5">
      <c r="A2" s="319" t="s">
        <v>316</v>
      </c>
      <c r="B2" s="319"/>
      <c r="C2" s="319"/>
      <c r="D2" s="299"/>
      <c r="E2" s="299"/>
      <c r="F2" s="299"/>
    </row>
    <row r="3" spans="1:6" ht="23.25">
      <c r="A3" s="319" t="s">
        <v>314</v>
      </c>
      <c r="B3" s="319"/>
      <c r="C3" s="319"/>
      <c r="D3" s="319"/>
      <c r="E3" s="300"/>
      <c r="F3" s="300"/>
    </row>
    <row r="5" spans="1:3" ht="12.75">
      <c r="A5" s="161" t="s">
        <v>192</v>
      </c>
      <c r="B5" s="135"/>
      <c r="C5" s="40"/>
    </row>
    <row r="6" spans="1:3" ht="12.75">
      <c r="A6" s="162" t="s">
        <v>193</v>
      </c>
      <c r="B6" s="163" t="s">
        <v>194</v>
      </c>
      <c r="C6" s="164">
        <v>242</v>
      </c>
    </row>
    <row r="7" spans="1:5" s="168" customFormat="1" ht="12" customHeight="1">
      <c r="A7" s="161" t="s">
        <v>195</v>
      </c>
      <c r="B7" s="165"/>
      <c r="C7" s="166"/>
      <c r="D7" s="167"/>
      <c r="E7" s="167"/>
    </row>
    <row r="8" spans="1:5" s="168" customFormat="1" ht="12" customHeight="1">
      <c r="A8" s="9" t="s">
        <v>294</v>
      </c>
      <c r="B8" s="173" t="s">
        <v>315</v>
      </c>
      <c r="C8" s="166">
        <v>93105</v>
      </c>
      <c r="D8" s="167"/>
      <c r="E8" s="167"/>
    </row>
    <row r="9" spans="1:5" s="168" customFormat="1" ht="12" customHeight="1">
      <c r="A9" s="169" t="s">
        <v>196</v>
      </c>
      <c r="B9" s="165">
        <v>6300</v>
      </c>
      <c r="C9" s="166">
        <v>23520</v>
      </c>
      <c r="D9" s="167"/>
      <c r="E9" s="167"/>
    </row>
    <row r="10" spans="1:5" s="168" customFormat="1" ht="12" customHeight="1">
      <c r="A10" s="170" t="s">
        <v>197</v>
      </c>
      <c r="B10" s="165">
        <v>6300</v>
      </c>
      <c r="C10" s="164">
        <f>C8+C9</f>
        <v>116625</v>
      </c>
      <c r="D10" s="171"/>
      <c r="E10" s="171"/>
    </row>
    <row r="11" spans="1:5" s="168" customFormat="1" ht="11.25" customHeight="1">
      <c r="A11" s="161" t="s">
        <v>198</v>
      </c>
      <c r="B11" s="165"/>
      <c r="C11" s="166"/>
      <c r="D11" s="167"/>
      <c r="E11" s="167"/>
    </row>
    <row r="12" spans="1:5" s="168" customFormat="1" ht="0.75" customHeight="1" hidden="1">
      <c r="A12" s="169" t="s">
        <v>199</v>
      </c>
      <c r="B12" s="165">
        <v>7400</v>
      </c>
      <c r="C12" s="166"/>
      <c r="D12" s="167"/>
      <c r="E12" s="167"/>
    </row>
    <row r="13" spans="1:5" s="168" customFormat="1" ht="12" customHeight="1" hidden="1">
      <c r="A13" s="172" t="s">
        <v>200</v>
      </c>
      <c r="B13" s="165">
        <v>7411</v>
      </c>
      <c r="C13" s="166"/>
      <c r="D13" s="167"/>
      <c r="E13" s="167"/>
    </row>
    <row r="14" spans="1:5" s="168" customFormat="1" ht="12" customHeight="1" hidden="1">
      <c r="A14" s="172" t="s">
        <v>201</v>
      </c>
      <c r="B14" s="165">
        <v>7412</v>
      </c>
      <c r="C14" s="166"/>
      <c r="D14" s="167"/>
      <c r="E14" s="167"/>
    </row>
    <row r="15" spans="1:5" s="168" customFormat="1" ht="12" customHeight="1" hidden="1">
      <c r="A15" s="169" t="s">
        <v>202</v>
      </c>
      <c r="B15" s="165">
        <v>7500</v>
      </c>
      <c r="C15" s="166"/>
      <c r="D15" s="167"/>
      <c r="E15" s="167"/>
    </row>
    <row r="16" spans="1:5" s="168" customFormat="1" ht="12" customHeight="1">
      <c r="A16" s="169" t="s">
        <v>203</v>
      </c>
      <c r="B16" s="165">
        <v>7600</v>
      </c>
      <c r="C16" s="166">
        <v>-236791</v>
      </c>
      <c r="D16" s="167"/>
      <c r="E16" s="167"/>
    </row>
    <row r="17" spans="1:5" s="168" customFormat="1" ht="14.25" customHeight="1">
      <c r="A17" s="290" t="s">
        <v>204</v>
      </c>
      <c r="B17" s="165"/>
      <c r="C17" s="164"/>
      <c r="D17" s="167"/>
      <c r="E17" s="171"/>
    </row>
    <row r="18" spans="1:5" s="168" customFormat="1" ht="12" customHeight="1">
      <c r="A18" s="169" t="s">
        <v>205</v>
      </c>
      <c r="B18" s="173" t="s">
        <v>206</v>
      </c>
      <c r="C18" s="164">
        <v>2078</v>
      </c>
      <c r="D18" s="167"/>
      <c r="E18" s="171"/>
    </row>
    <row r="19" spans="1:5" s="168" customFormat="1" ht="12" customHeight="1">
      <c r="A19" s="174" t="s">
        <v>207</v>
      </c>
      <c r="B19" s="165"/>
      <c r="C19" s="175"/>
      <c r="D19" s="171"/>
      <c r="E19" s="171"/>
    </row>
    <row r="20" spans="1:5" s="168" customFormat="1" ht="14.25" customHeight="1">
      <c r="A20" s="169" t="s">
        <v>208</v>
      </c>
      <c r="B20" s="165">
        <v>9500</v>
      </c>
      <c r="C20" s="166"/>
      <c r="D20" s="171"/>
      <c r="E20" s="171"/>
    </row>
    <row r="21" spans="1:5" s="168" customFormat="1" ht="12" customHeight="1">
      <c r="A21" s="169" t="s">
        <v>209</v>
      </c>
      <c r="B21" s="165">
        <v>9501</v>
      </c>
      <c r="C21" s="166">
        <v>5938746</v>
      </c>
      <c r="D21" s="167"/>
      <c r="E21" s="167"/>
    </row>
    <row r="22" spans="1:5" s="168" customFormat="1" ht="12" customHeight="1" thickBot="1">
      <c r="A22" s="176" t="s">
        <v>210</v>
      </c>
      <c r="B22" s="177">
        <v>9507</v>
      </c>
      <c r="C22" s="178">
        <v>-2333047</v>
      </c>
      <c r="D22" s="167"/>
      <c r="E22" s="167"/>
    </row>
    <row r="23" spans="1:5" s="168" customFormat="1" ht="17.25" customHeight="1" thickBot="1">
      <c r="A23" s="179" t="s">
        <v>211</v>
      </c>
      <c r="B23" s="180"/>
      <c r="C23" s="181">
        <f>C6+C10+C16+C21+C22+C18</f>
        <v>3487853</v>
      </c>
      <c r="D23" s="171"/>
      <c r="E23" s="171"/>
    </row>
    <row r="24" spans="1:5" s="168" customFormat="1" ht="35.25" customHeight="1" thickBot="1">
      <c r="A24" s="182"/>
      <c r="B24" s="183"/>
      <c r="C24" s="184"/>
      <c r="D24" s="171"/>
      <c r="E24" s="171"/>
    </row>
    <row r="25" spans="1:10" s="139" customFormat="1" ht="12.75" customHeight="1" thickBot="1">
      <c r="A25" s="185" t="s">
        <v>317</v>
      </c>
      <c r="B25" s="186"/>
      <c r="C25" s="187"/>
      <c r="D25" s="188"/>
      <c r="E25" s="188"/>
      <c r="F25" s="189"/>
      <c r="G25" s="189"/>
      <c r="H25" s="189"/>
      <c r="I25" s="189"/>
      <c r="J25" s="189"/>
    </row>
    <row r="26" spans="1:10" s="139" customFormat="1" ht="10.5" customHeight="1">
      <c r="A26" s="190" t="s">
        <v>212</v>
      </c>
      <c r="B26" s="191" t="s">
        <v>213</v>
      </c>
      <c r="C26" s="192">
        <f>C27+C28+C29</f>
        <v>16453</v>
      </c>
      <c r="D26" s="193"/>
      <c r="E26" s="193"/>
      <c r="F26" s="193"/>
      <c r="G26" s="194"/>
      <c r="H26" s="194"/>
      <c r="I26" s="195"/>
      <c r="J26" s="196"/>
    </row>
    <row r="27" spans="1:10" s="139" customFormat="1" ht="10.5" customHeight="1">
      <c r="A27" s="197" t="s">
        <v>214</v>
      </c>
      <c r="B27" s="191" t="s">
        <v>215</v>
      </c>
      <c r="C27" s="198">
        <v>10112</v>
      </c>
      <c r="D27" s="199"/>
      <c r="E27" s="199"/>
      <c r="F27" s="12"/>
      <c r="G27" s="12"/>
      <c r="H27" s="12"/>
      <c r="I27" s="12"/>
      <c r="J27" s="196"/>
    </row>
    <row r="28" spans="1:10" s="139" customFormat="1" ht="10.5" customHeight="1">
      <c r="A28" s="197" t="s">
        <v>216</v>
      </c>
      <c r="B28" s="191" t="s">
        <v>217</v>
      </c>
      <c r="C28" s="198">
        <v>2369</v>
      </c>
      <c r="D28" s="199"/>
      <c r="E28" s="199"/>
      <c r="F28" s="12"/>
      <c r="G28" s="12"/>
      <c r="H28" s="12"/>
      <c r="I28" s="12"/>
      <c r="J28" s="196"/>
    </row>
    <row r="29" spans="1:10" s="139" customFormat="1" ht="10.5" customHeight="1">
      <c r="A29" s="197" t="s">
        <v>218</v>
      </c>
      <c r="B29" s="191" t="s">
        <v>219</v>
      </c>
      <c r="C29" s="198">
        <v>3972</v>
      </c>
      <c r="D29" s="199"/>
      <c r="E29" s="199"/>
      <c r="F29" s="200"/>
      <c r="G29" s="200"/>
      <c r="H29" s="200"/>
      <c r="I29" s="12"/>
      <c r="J29" s="196"/>
    </row>
    <row r="30" spans="1:10" s="139" customFormat="1" ht="10.5" customHeight="1">
      <c r="A30" s="197" t="s">
        <v>220</v>
      </c>
      <c r="B30" s="191" t="s">
        <v>221</v>
      </c>
      <c r="C30" s="201"/>
      <c r="D30" s="202"/>
      <c r="E30" s="202"/>
      <c r="F30" s="203"/>
      <c r="G30" s="203"/>
      <c r="H30" s="203"/>
      <c r="I30" s="203"/>
      <c r="J30" s="196"/>
    </row>
    <row r="31" spans="1:10" s="139" customFormat="1" ht="10.5" customHeight="1">
      <c r="A31" s="144" t="s">
        <v>222</v>
      </c>
      <c r="B31" s="191" t="s">
        <v>213</v>
      </c>
      <c r="C31" s="204">
        <f>C32+C33+C34</f>
        <v>12833</v>
      </c>
      <c r="D31" s="205"/>
      <c r="E31" s="205"/>
      <c r="F31" s="206"/>
      <c r="G31" s="206"/>
      <c r="H31" s="206"/>
      <c r="I31" s="206"/>
      <c r="J31" s="196"/>
    </row>
    <row r="32" spans="1:10" s="139" customFormat="1" ht="10.5" customHeight="1">
      <c r="A32" s="197" t="s">
        <v>214</v>
      </c>
      <c r="B32" s="191" t="s">
        <v>215</v>
      </c>
      <c r="C32" s="201"/>
      <c r="D32" s="202"/>
      <c r="E32" s="202"/>
      <c r="F32" s="203"/>
      <c r="G32" s="203"/>
      <c r="H32" s="203"/>
      <c r="I32" s="203"/>
      <c r="J32" s="196"/>
    </row>
    <row r="33" spans="1:10" s="139" customFormat="1" ht="10.5" customHeight="1">
      <c r="A33" s="197" t="s">
        <v>223</v>
      </c>
      <c r="B33" s="191" t="s">
        <v>224</v>
      </c>
      <c r="C33" s="201">
        <v>10954</v>
      </c>
      <c r="D33" s="202"/>
      <c r="E33" s="202"/>
      <c r="F33" s="203"/>
      <c r="G33" s="203"/>
      <c r="H33" s="203"/>
      <c r="I33" s="203"/>
      <c r="J33" s="196"/>
    </row>
    <row r="34" spans="1:10" s="139" customFormat="1" ht="10.5" customHeight="1">
      <c r="A34" s="197" t="s">
        <v>216</v>
      </c>
      <c r="B34" s="191" t="s">
        <v>217</v>
      </c>
      <c r="C34" s="201">
        <v>1879</v>
      </c>
      <c r="D34" s="202"/>
      <c r="E34" s="202"/>
      <c r="F34" s="203"/>
      <c r="G34" s="203"/>
      <c r="H34" s="203"/>
      <c r="I34" s="203"/>
      <c r="J34" s="196"/>
    </row>
    <row r="35" spans="1:10" s="139" customFormat="1" ht="10.5" customHeight="1">
      <c r="A35" s="144" t="s">
        <v>225</v>
      </c>
      <c r="B35" s="191" t="s">
        <v>213</v>
      </c>
      <c r="C35" s="204">
        <f>C36+C37+C38+C39+C40</f>
        <v>3458567</v>
      </c>
      <c r="D35" s="205"/>
      <c r="E35" s="205"/>
      <c r="F35" s="206"/>
      <c r="G35" s="206"/>
      <c r="H35" s="206"/>
      <c r="I35" s="206"/>
      <c r="J35" s="196"/>
    </row>
    <row r="36" spans="1:10" s="139" customFormat="1" ht="10.5" customHeight="1">
      <c r="A36" s="197" t="s">
        <v>214</v>
      </c>
      <c r="B36" s="191" t="s">
        <v>215</v>
      </c>
      <c r="C36" s="236"/>
      <c r="D36" s="205"/>
      <c r="E36" s="205"/>
      <c r="F36" s="206"/>
      <c r="G36" s="206"/>
      <c r="H36" s="206"/>
      <c r="I36" s="206"/>
      <c r="J36" s="196"/>
    </row>
    <row r="37" spans="1:10" s="139" customFormat="1" ht="10.5" customHeight="1">
      <c r="A37" s="197" t="s">
        <v>223</v>
      </c>
      <c r="B37" s="191" t="s">
        <v>224</v>
      </c>
      <c r="C37" s="236"/>
      <c r="D37" s="205"/>
      <c r="E37" s="205"/>
      <c r="F37" s="206"/>
      <c r="G37" s="206"/>
      <c r="H37" s="206"/>
      <c r="I37" s="206"/>
      <c r="J37" s="196"/>
    </row>
    <row r="38" spans="1:10" s="139" customFormat="1" ht="10.5" customHeight="1">
      <c r="A38" s="197" t="s">
        <v>216</v>
      </c>
      <c r="B38" s="191" t="s">
        <v>217</v>
      </c>
      <c r="C38" s="236"/>
      <c r="D38" s="205"/>
      <c r="E38" s="205"/>
      <c r="F38" s="206"/>
      <c r="G38" s="206"/>
      <c r="H38" s="206"/>
      <c r="I38" s="206"/>
      <c r="J38" s="196"/>
    </row>
    <row r="39" spans="1:10" s="139" customFormat="1" ht="10.5" customHeight="1">
      <c r="A39" s="197" t="s">
        <v>218</v>
      </c>
      <c r="B39" s="191" t="s">
        <v>219</v>
      </c>
      <c r="C39" s="201">
        <v>50354</v>
      </c>
      <c r="D39" s="202"/>
      <c r="E39" s="202"/>
      <c r="F39" s="203"/>
      <c r="G39" s="203"/>
      <c r="H39" s="203"/>
      <c r="I39" s="203"/>
      <c r="J39" s="196"/>
    </row>
    <row r="40" spans="1:10" s="139" customFormat="1" ht="10.5" customHeight="1" thickBot="1">
      <c r="A40" s="207" t="s">
        <v>226</v>
      </c>
      <c r="B40" s="208" t="s">
        <v>227</v>
      </c>
      <c r="C40" s="209">
        <v>3408213</v>
      </c>
      <c r="D40" s="202"/>
      <c r="E40" s="202"/>
      <c r="F40" s="203"/>
      <c r="G40" s="203"/>
      <c r="H40" s="203"/>
      <c r="I40" s="203"/>
      <c r="J40" s="196"/>
    </row>
    <row r="41" spans="1:5" s="139" customFormat="1" ht="12.75" customHeight="1" thickBot="1">
      <c r="A41" s="287" t="s">
        <v>228</v>
      </c>
      <c r="B41" s="210"/>
      <c r="C41" s="211">
        <f>C35+C31+C26</f>
        <v>3487853</v>
      </c>
      <c r="D41" s="145"/>
      <c r="E41" s="145"/>
    </row>
    <row r="42" spans="1:5" s="139" customFormat="1" ht="33" customHeight="1" thickBot="1">
      <c r="A42" s="136"/>
      <c r="B42" s="137"/>
      <c r="C42" s="138"/>
      <c r="D42" s="145"/>
      <c r="E42" s="145"/>
    </row>
    <row r="43" spans="1:10" ht="15" thickBot="1">
      <c r="A43" s="289" t="s">
        <v>0</v>
      </c>
      <c r="B43" s="140">
        <f>B44+B48</f>
        <v>29286</v>
      </c>
      <c r="F43" s="50"/>
      <c r="G43" s="50"/>
      <c r="H43" s="50"/>
      <c r="I43" s="50"/>
      <c r="J43" s="50"/>
    </row>
    <row r="44" spans="1:10" ht="12.75">
      <c r="A44" s="216" t="s">
        <v>229</v>
      </c>
      <c r="B44" s="141">
        <f>B45+B46+B47</f>
        <v>16453</v>
      </c>
      <c r="F44" s="50"/>
      <c r="G44" s="50"/>
      <c r="H44" s="50"/>
      <c r="I44" s="50"/>
      <c r="J44" s="50"/>
    </row>
    <row r="45" spans="1:10" ht="12.75">
      <c r="A45" s="217" t="s">
        <v>233</v>
      </c>
      <c r="B45" s="142">
        <v>12048</v>
      </c>
      <c r="F45" s="50"/>
      <c r="G45" s="50"/>
      <c r="H45" s="50"/>
      <c r="I45" s="50"/>
      <c r="J45" s="50"/>
    </row>
    <row r="46" spans="1:10" ht="12.75">
      <c r="A46" s="143" t="s">
        <v>263</v>
      </c>
      <c r="B46" s="134">
        <v>1995</v>
      </c>
      <c r="F46" s="50"/>
      <c r="G46" s="50"/>
      <c r="H46" s="50"/>
      <c r="I46" s="50"/>
      <c r="J46" s="50"/>
    </row>
    <row r="47" spans="1:10" ht="12.75">
      <c r="A47" s="143" t="s">
        <v>313</v>
      </c>
      <c r="B47" s="134">
        <v>2410</v>
      </c>
      <c r="F47" s="50"/>
      <c r="G47" s="50"/>
      <c r="H47" s="50"/>
      <c r="I47" s="50"/>
      <c r="J47" s="50"/>
    </row>
    <row r="48" spans="1:10" ht="12.75">
      <c r="A48" s="212" t="s">
        <v>230</v>
      </c>
      <c r="B48" s="40">
        <f>B49</f>
        <v>12833</v>
      </c>
      <c r="F48" s="50"/>
      <c r="G48" s="50"/>
      <c r="H48" s="50"/>
      <c r="I48" s="50"/>
      <c r="J48" s="50"/>
    </row>
    <row r="49" spans="1:10" ht="12.75">
      <c r="A49" s="229" t="s">
        <v>241</v>
      </c>
      <c r="B49" s="230">
        <v>12833</v>
      </c>
      <c r="F49" s="50"/>
      <c r="G49" s="50"/>
      <c r="H49" s="50"/>
      <c r="I49" s="50"/>
      <c r="J49" s="50"/>
    </row>
    <row r="50" spans="1:10" ht="12.75">
      <c r="A50" s="231" t="s">
        <v>255</v>
      </c>
      <c r="B50" s="232"/>
      <c r="F50" s="50"/>
      <c r="G50" s="50"/>
      <c r="H50" s="50"/>
      <c r="I50" s="50"/>
      <c r="J50" s="50"/>
    </row>
    <row r="51" spans="1:10" ht="14.25">
      <c r="A51" s="250" t="s">
        <v>274</v>
      </c>
      <c r="B51" s="247">
        <f>B54+B57</f>
        <v>3458567</v>
      </c>
      <c r="F51" s="50"/>
      <c r="G51" s="50"/>
      <c r="H51" s="50"/>
      <c r="I51" s="50"/>
      <c r="J51" s="50"/>
    </row>
    <row r="52" spans="1:2" ht="12.75">
      <c r="A52" s="217" t="s">
        <v>283</v>
      </c>
      <c r="B52" s="142"/>
    </row>
    <row r="53" spans="1:2" ht="12.75">
      <c r="A53" s="143" t="s">
        <v>281</v>
      </c>
      <c r="B53" s="134"/>
    </row>
    <row r="54" spans="1:2" ht="12.75">
      <c r="A54" s="251" t="s">
        <v>282</v>
      </c>
      <c r="B54" s="246">
        <v>1721246</v>
      </c>
    </row>
    <row r="55" spans="1:2" ht="12.75">
      <c r="A55" s="217" t="s">
        <v>284</v>
      </c>
      <c r="B55" s="142"/>
    </row>
    <row r="56" spans="1:2" ht="14.25">
      <c r="A56" s="252" t="s">
        <v>285</v>
      </c>
      <c r="B56" s="248"/>
    </row>
    <row r="57" spans="1:2" ht="12.75">
      <c r="A57" s="253" t="s">
        <v>286</v>
      </c>
      <c r="B57" s="246">
        <v>1737321</v>
      </c>
    </row>
    <row r="58" spans="1:2" ht="12.75">
      <c r="A58" s="217"/>
      <c r="B58" s="50"/>
    </row>
    <row r="59" spans="1:3" ht="12.75">
      <c r="A59" s="288" t="s">
        <v>228</v>
      </c>
      <c r="B59" s="249">
        <f>B43+B51</f>
        <v>3487853</v>
      </c>
      <c r="C59" s="8"/>
    </row>
    <row r="62" spans="1:4" ht="12.75">
      <c r="A62" s="334" t="s">
        <v>319</v>
      </c>
      <c r="B62" s="334"/>
      <c r="C62" s="334"/>
      <c r="D62" s="301"/>
    </row>
    <row r="63" spans="1:5" ht="12.75">
      <c r="A63" s="315" t="s">
        <v>323</v>
      </c>
      <c r="B63" s="315"/>
      <c r="C63" s="315"/>
      <c r="D63" s="301"/>
      <c r="E63" s="301"/>
    </row>
  </sheetData>
  <sheetProtection password="B55E" sheet="1" objects="1" scenarios="1"/>
  <mergeCells count="5">
    <mergeCell ref="A63:C63"/>
    <mergeCell ref="A62:C62"/>
    <mergeCell ref="A2:C2"/>
    <mergeCell ref="B1:C1"/>
    <mergeCell ref="A3:D3"/>
  </mergeCells>
  <printOptions/>
  <pageMargins left="0.97" right="0.75" top="0.45" bottom="0.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1GISHE</cp:lastModifiedBy>
  <cp:lastPrinted>2015-08-26T06:42:18Z</cp:lastPrinted>
  <dcterms:created xsi:type="dcterms:W3CDTF">2006-12-05T11:18:07Z</dcterms:created>
  <dcterms:modified xsi:type="dcterms:W3CDTF">2015-08-26T12:23:03Z</dcterms:modified>
  <cp:category/>
  <cp:version/>
  <cp:contentType/>
  <cp:contentStatus/>
</cp:coreProperties>
</file>