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5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  <sheet name="Приложение № 5" sheetId="6" r:id="rId6"/>
  </sheets>
  <externalReferences>
    <externalReference r:id="rId9"/>
  </externalReferences>
  <definedNames>
    <definedName name="OP_LIST">'[1]list'!$A$281:$A$304</definedName>
  </definedNames>
  <calcPr fullCalcOnLoad="1"/>
</workbook>
</file>

<file path=xl/sharedStrings.xml><?xml version="1.0" encoding="utf-8"?>
<sst xmlns="http://schemas.openxmlformats.org/spreadsheetml/2006/main" count="468" uniqueCount="348">
  <si>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</si>
  <si>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№</t>
  </si>
  <si>
    <t>НАИМЕНОВАНИЕ</t>
  </si>
  <si>
    <t>7.</t>
  </si>
  <si>
    <t>Всичко целеви средства:</t>
  </si>
  <si>
    <t>Придобиване на земя за разширяване на гробищен парк - гр. Брусарци</t>
  </si>
  <si>
    <t>ОП Развитие на човешките ресурси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</si>
  <si>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</si>
  <si>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>Приложение № 5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</si>
  <si>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</si>
  <si>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</si>
  <si>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</si>
  <si>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</si>
  <si>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</si>
  <si>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1.</t>
  </si>
  <si>
    <t>2.</t>
  </si>
  <si>
    <t>3.</t>
  </si>
  <si>
    <t>4.</t>
  </si>
  <si>
    <t>5.</t>
  </si>
  <si>
    <t>6.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</si>
  <si>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</si>
  <si>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</si>
  <si>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</si>
  <si>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</si>
  <si>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</si>
  <si>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</si>
  <si>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</si>
  <si>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</si>
  <si>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</si>
  <si>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</si>
  <si>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</si>
  <si>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</si>
  <si>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</si>
  <si>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</si>
  <si>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</si>
  <si>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</si>
  <si>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Приложение № 2</t>
  </si>
  <si>
    <t xml:space="preserve">В с и ч к о
</t>
  </si>
  <si>
    <t>Наименование</t>
  </si>
  <si>
    <t>ВСИЧКО РАЗХОДИ:</t>
  </si>
  <si>
    <t>І.</t>
  </si>
  <si>
    <t>ІІ.</t>
  </si>
  <si>
    <t xml:space="preserve">878 Приюти за безстоп. животни       </t>
  </si>
  <si>
    <t>Приложение № 1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</si>
  <si>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</si>
  <si>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</si>
  <si>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</si>
  <si>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</si>
  <si>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</si>
  <si>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</si>
  <si>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</si>
  <si>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</si>
  <si>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</si>
  <si>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</si>
  <si>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</si>
  <si>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</si>
  <si>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>БЮДЖЕТ</t>
  </si>
  <si>
    <t xml:space="preserve">589 Др. служби и д/сти по осиг., подпом. и заетостта 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</si>
  <si>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</si>
  <si>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</si>
  <si>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</si>
  <si>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</si>
  <si>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</si>
  <si>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</si>
  <si>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</si>
  <si>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</si>
  <si>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</si>
  <si>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</si>
  <si>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</si>
  <si>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</si>
  <si>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</si>
  <si>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</si>
  <si>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</si>
  <si>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</si>
  <si>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</si>
  <si>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</si>
  <si>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</si>
  <si>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</si>
  <si>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</si>
  <si>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</si>
  <si>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</si>
  <si>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 xml:space="preserve"> на разходите по  функции и дейности </t>
  </si>
  <si>
    <t xml:space="preserve"> на разходите по параграфи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</si>
  <si>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</si>
  <si>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</si>
  <si>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</si>
  <si>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</si>
  <si>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</si>
  <si>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</si>
  <si>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</si>
  <si>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</si>
  <si>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</si>
  <si>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</si>
  <si>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</si>
  <si>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</si>
  <si>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</si>
  <si>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</si>
  <si>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</si>
  <si>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</si>
  <si>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</si>
  <si>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</si>
  <si>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t xml:space="preserve">282 Др.д/сти по отбрана </t>
  </si>
  <si>
    <t>Изработване на проект за Общ устройствен план на Община Брусарци</t>
  </si>
  <si>
    <t>ДЪРЖАВНИ</t>
  </si>
  <si>
    <t>§</t>
  </si>
  <si>
    <t>План 2016г.</t>
  </si>
  <si>
    <t>Обща субсидия</t>
  </si>
  <si>
    <t>31-11</t>
  </si>
  <si>
    <t>Целеви субсидия за капиталови разходи</t>
  </si>
  <si>
    <t>31-13</t>
  </si>
  <si>
    <t>95-01</t>
  </si>
  <si>
    <t>ОБЩО</t>
  </si>
  <si>
    <t>МЕСТНИ</t>
  </si>
  <si>
    <t>Собствеи приходи</t>
  </si>
  <si>
    <t>Изравнителна субсидия</t>
  </si>
  <si>
    <t xml:space="preserve"> 31-12</t>
  </si>
  <si>
    <t>Зимно поддържане и снегопочистване</t>
  </si>
  <si>
    <t>V.</t>
  </si>
  <si>
    <t>Временни бизлихвени заеми</t>
  </si>
  <si>
    <t>76-00</t>
  </si>
  <si>
    <t>ОБЩО ПРИХОДИ</t>
  </si>
  <si>
    <t>ІІ. СОБСТВЕНИ ПРИХОДИ:</t>
  </si>
  <si>
    <t>ДАНЪЧНИ ПРИХОДИ:</t>
  </si>
  <si>
    <t>Данък върху доходите на физически лица</t>
  </si>
  <si>
    <t>01-00</t>
  </si>
  <si>
    <t>1.1.</t>
  </si>
  <si>
    <t>в т.ч. окончателен (годишен) патентен данък</t>
  </si>
  <si>
    <t>01-03</t>
  </si>
  <si>
    <t>Имуществени данъци, в т.ч.:</t>
  </si>
  <si>
    <t>13-00</t>
  </si>
  <si>
    <t>2.1.</t>
  </si>
  <si>
    <t>д-к в/у недвижимите имоти</t>
  </si>
  <si>
    <t>13-01</t>
  </si>
  <si>
    <t>2.2.</t>
  </si>
  <si>
    <t>д-к в/у превозните средства</t>
  </si>
  <si>
    <t>13-03</t>
  </si>
  <si>
    <t>2.3.</t>
  </si>
  <si>
    <t>д-к при придоб. на имущ. по дарение и възм.начин</t>
  </si>
  <si>
    <t>13-04</t>
  </si>
  <si>
    <t>ВСИЧКО ДАНЪЧНИ ПРИХОДИ:</t>
  </si>
  <si>
    <t>НЕДАНЪЧНИ ПРИХОДИ</t>
  </si>
  <si>
    <t>Приходи и доходи от собственост, от тях:</t>
  </si>
  <si>
    <t>24-00</t>
  </si>
  <si>
    <t>нетни приходи от продажба на услуги</t>
  </si>
  <si>
    <t>24-04</t>
  </si>
  <si>
    <t>1.2.</t>
  </si>
  <si>
    <t>приходи от наеми на имущество</t>
  </si>
  <si>
    <t>24-05</t>
  </si>
  <si>
    <t>1.3.</t>
  </si>
  <si>
    <t>приходи от наеми на земя</t>
  </si>
  <si>
    <t>24-06</t>
  </si>
  <si>
    <t>1.4.</t>
  </si>
  <si>
    <t>приходи от дивиденти</t>
  </si>
  <si>
    <t>24-07</t>
  </si>
  <si>
    <t>1.5.</t>
  </si>
  <si>
    <t>приходи от лихви потек.банкови с-ки</t>
  </si>
  <si>
    <t>24-08</t>
  </si>
  <si>
    <t>Общински такси, от тях:</t>
  </si>
  <si>
    <t>27-00</t>
  </si>
  <si>
    <t>за ползване на детски градини</t>
  </si>
  <si>
    <t>27-01</t>
  </si>
  <si>
    <t>за ползване на ДСП и др. общ. соц. усл.</t>
  </si>
  <si>
    <t>27-04</t>
  </si>
  <si>
    <t>за ползване на пазари, тържища и др.</t>
  </si>
  <si>
    <t>27-05</t>
  </si>
  <si>
    <t>2.4.</t>
  </si>
  <si>
    <t>за битови отпадъци</t>
  </si>
  <si>
    <t>27-07</t>
  </si>
  <si>
    <t>2.5.</t>
  </si>
  <si>
    <t>за технически услуги</t>
  </si>
  <si>
    <t>27-10</t>
  </si>
  <si>
    <t>2.6.</t>
  </si>
  <si>
    <t>за административни услуги</t>
  </si>
  <si>
    <t>27-11</t>
  </si>
  <si>
    <t>2.7.</t>
  </si>
  <si>
    <t>за притежаване на куче</t>
  </si>
  <si>
    <t>27-17</t>
  </si>
  <si>
    <t>2.8.</t>
  </si>
  <si>
    <t>други общински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</si>
  <si>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</si>
  <si>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</si>
  <si>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</si>
  <si>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</si>
  <si>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</si>
  <si>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Внесени ДДС и други данъци в/у продажбите (-)</t>
  </si>
  <si>
    <t>37-00</t>
  </si>
  <si>
    <t>Постъпления от продажба на нефинанс. активи</t>
  </si>
  <si>
    <t>40-00</t>
  </si>
  <si>
    <t>Постъпления от продажба на земя</t>
  </si>
  <si>
    <t>40-40</t>
  </si>
  <si>
    <t>Приходи от концесии</t>
  </si>
  <si>
    <t>41-00</t>
  </si>
  <si>
    <t>ВСИЧКО НЕДАНЪЧНИ ПРИХОДИ:</t>
  </si>
  <si>
    <t>ВСИЧКО СОБСТВЕНИ ПРИХОДИ I (1+2):</t>
  </si>
  <si>
    <t>606 Изграждане, ремонт и поддържка на улична мрежа</t>
  </si>
  <si>
    <t>619 Други дейности по жил. Стр. и БКС</t>
  </si>
  <si>
    <t>Дофинансиране</t>
  </si>
  <si>
    <t>19-01</t>
  </si>
  <si>
    <t>държавни данъци и такси</t>
  </si>
  <si>
    <t>Капиталови разходи от целеви средства</t>
  </si>
  <si>
    <t>Благоустрояване общински пазар гр. Брусарци</t>
  </si>
  <si>
    <t>Направа трошенокаменна настилка от несортиран трошен камък О-63 с дебелина - 15см.вкл. валиране в с. Крива бара</t>
  </si>
  <si>
    <t xml:space="preserve">Направа трошенокаменна настилка от несортиран трошен камък О-63 с дебелина - 15см.вкл. валиране в  гр. Брусарци </t>
  </si>
  <si>
    <t>Ремонт и изграждане на общински пътища в с. Киселево  MON 2063</t>
  </si>
  <si>
    <t>Ремонт и изграждане на общински пътища в с. Буковец  MON 1062</t>
  </si>
  <si>
    <t>Ремонт и изграждане на общински пътища в с. Смирненски  MON 1062</t>
  </si>
  <si>
    <t xml:space="preserve">Капиталови разходи от целеви трансфери </t>
  </si>
  <si>
    <t>Всичко целеви трансфери:</t>
  </si>
  <si>
    <t xml:space="preserve">Капиталови разходи от целеви остатък </t>
  </si>
  <si>
    <t>Извършване на обследване за установяване на тех. характеристики, изготвяне на техн. паспорт и енергиино обследване на сградата с водогрейния котел на СОУ Христо Ботев гр. Брусарци</t>
  </si>
  <si>
    <t>Капиталови раходи от собствени средства</t>
  </si>
  <si>
    <t>Всичко собствени средства:</t>
  </si>
  <si>
    <t>Капиталови раходи от извънбюджетни средства</t>
  </si>
  <si>
    <t>4.1.</t>
  </si>
  <si>
    <t xml:space="preserve"> Закупуване на специализирано транспортно средство За хора с увреждания</t>
  </si>
  <si>
    <t>4.2.</t>
  </si>
  <si>
    <t xml:space="preserve"> Закупуване на компютри</t>
  </si>
  <si>
    <t>Всичко извънбюджетни средства:</t>
  </si>
  <si>
    <t>ВСИЧКО КАПИТАЛОВИ РАЗХОДИ</t>
  </si>
  <si>
    <t>61-00</t>
  </si>
  <si>
    <t>Приложение № 4</t>
  </si>
  <si>
    <t>ОБЯСНИТЕЛНА ЗАПИСКА</t>
  </si>
  <si>
    <t>Приходи по параграфи</t>
  </si>
  <si>
    <t xml:space="preserve">Разходи по функции и дейности </t>
  </si>
  <si>
    <t>Разходи по параграфи</t>
  </si>
  <si>
    <t>Капиталови разходи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</si>
  <si>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</si>
  <si>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</si>
  <si>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</si>
  <si>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</si>
  <si>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</si>
  <si>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</si>
  <si>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</si>
  <si>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</si>
  <si>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</si>
  <si>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</si>
  <si>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</si>
  <si>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</si>
  <si>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 xml:space="preserve">      С влизането в сила на Закона за публичните финанси от 01.01.2014 г. всички първостепенни разпоредители с бюджет публикуват на интернет страницата си утвърдения бюджет. В изпълнение на това задължение Община Брусарци публикува приложенията съставляващи бюджет 2016 г.</t>
  </si>
  <si>
    <t>95-07</t>
  </si>
  <si>
    <t>Отчет</t>
  </si>
  <si>
    <t>117 Държавни и бощински сл-би и дейности по избори</t>
  </si>
  <si>
    <t>ОТЧЕТ</t>
  </si>
  <si>
    <t>Бюджет</t>
  </si>
  <si>
    <t>план</t>
  </si>
  <si>
    <t>отчет</t>
  </si>
  <si>
    <t>42-19</t>
  </si>
  <si>
    <t>други текущи трансфери за домакинства</t>
  </si>
  <si>
    <t xml:space="preserve">ОТЧЕТ </t>
  </si>
  <si>
    <t xml:space="preserve">Трансфер </t>
  </si>
  <si>
    <t>61-64</t>
  </si>
  <si>
    <t>713 Спорт за всички</t>
  </si>
  <si>
    <t>759 Д-ги дейности по културата</t>
  </si>
  <si>
    <t xml:space="preserve">Уточнен  план </t>
  </si>
  <si>
    <t>осигурителни вноски от работодатели за Държавното об-но осигуряване (ДОО)</t>
  </si>
  <si>
    <t>изплатени суми от СБКО, с характер на възнаграждение</t>
  </si>
  <si>
    <t>корпоративен данък</t>
  </si>
  <si>
    <t>трансфер м/у бюджетни сметки</t>
  </si>
  <si>
    <t xml:space="preserve">трансфер м/у бюджети и средства от ЕС </t>
  </si>
  <si>
    <t>Получени целеви трансфери</t>
  </si>
  <si>
    <t>31-28</t>
  </si>
  <si>
    <t>Корпоративен данък</t>
  </si>
  <si>
    <t>Трансфер м/у бюджетни сметки</t>
  </si>
  <si>
    <t>СОБСТВЕНИ ПРИХОДИ</t>
  </si>
  <si>
    <t>Лихви</t>
  </si>
  <si>
    <t>0</t>
  </si>
  <si>
    <t>ТРАНСФЕРИ</t>
  </si>
  <si>
    <t>Трансфери м/у бюджетни и сметки за средства от ЕС</t>
  </si>
  <si>
    <t xml:space="preserve">Трансфери(субсидии,вн.)м/у бюдж.с/ки </t>
  </si>
  <si>
    <t>ВРЕМЕННИ БЕЗЛИХВЕНИ ЗАЕМИ</t>
  </si>
  <si>
    <t>Врем.безл.заеми м/у бюдж.и извънб.с/ки</t>
  </si>
  <si>
    <t>ВСИЧКО ОПЕРАЦИИ С ФИНАНСОВИ  АКТИВИ</t>
  </si>
  <si>
    <t xml:space="preserve">Наличност в началото на периода </t>
  </si>
  <si>
    <t>Наличност в края на периода</t>
  </si>
  <si>
    <t xml:space="preserve">ВСИЧКО ПРИХОДИ ПО БЮДЖЕТА </t>
  </si>
  <si>
    <t>РАЗХОДИ ПО ФУНКЦИИ И ПАРАГРАФИ</t>
  </si>
  <si>
    <t xml:space="preserve">Соц. осигуряване, подпомагане и грижи </t>
  </si>
  <si>
    <t xml:space="preserve">- Запл. и възнагр. за персонала </t>
  </si>
  <si>
    <t xml:space="preserve">- Други възнагр. </t>
  </si>
  <si>
    <t xml:space="preserve">- Осиг. вноски </t>
  </si>
  <si>
    <t xml:space="preserve">- Издръжка </t>
  </si>
  <si>
    <t xml:space="preserve">- Капиталови разходи  </t>
  </si>
  <si>
    <t xml:space="preserve">Жил.стр., благоустр., комун.ст-во и ок.среда </t>
  </si>
  <si>
    <t xml:space="preserve">ВСИЧКО РАЗХОДИ ПО БЮДЖЕТА </t>
  </si>
  <si>
    <t>ПЛАН И РАЗХОДИ ПО ПРОЕКТИ И ОПЕРАТИВНИ ПРОГРАМИ</t>
  </si>
  <si>
    <t>Соц. осигуряване, подпомагане и грижи в т.ч. :</t>
  </si>
  <si>
    <t>1. Център за социални услуги "Независим живот"</t>
  </si>
  <si>
    <t>2. Нови възможности за грижа</t>
  </si>
  <si>
    <t>3. Обучение и заетост на младите хора</t>
  </si>
  <si>
    <t>"Обновяване и развитие на селските райони" ДФЗ</t>
  </si>
  <si>
    <t>Индикативен разчет на средствата от ЕС</t>
  </si>
  <si>
    <r>
      <t xml:space="preserve">обезщетения и помощи по </t>
    </r>
    <r>
      <rPr>
        <sz val="12"/>
        <color indexed="8"/>
        <rFont val="Times New Roman CYR"/>
        <family val="0"/>
      </rPr>
      <t>решение на общинския съвет</t>
    </r>
  </si>
  <si>
    <t>временнен безлихвен заем</t>
  </si>
  <si>
    <t>учебни помагала и книги</t>
  </si>
  <si>
    <t>целеви трансфер</t>
  </si>
  <si>
    <t>трансфер ПУДОС</t>
  </si>
  <si>
    <t>получени трансфери</t>
  </si>
  <si>
    <t>предоставени трансфери</t>
  </si>
  <si>
    <t>компютри и хардуер</t>
  </si>
  <si>
    <t>стопански инвентар</t>
  </si>
  <si>
    <t>по ред</t>
  </si>
  <si>
    <t>Изготвяне на технически проект за обект "Рехабилитация на общински път MON 1061 от км. 0+000 до км. 1+800, включително реконструкция и  уширяване на мост при км. 1+250 и рехабилитация и реконструкция на улици и тротоари в гр. Брусарци, с. Василовци и с. Крива бара</t>
  </si>
  <si>
    <t>Изготвяне на работен инвестиционнен проект за внедряване на енергоспестяващи мерки в СОУ  "Христо Ботев"</t>
  </si>
  <si>
    <t>Закупуване на компютър за общинска администрация</t>
  </si>
  <si>
    <t>Капиталови разходи от целеви трансфери -преходен остатък</t>
  </si>
  <si>
    <t>III.</t>
  </si>
  <si>
    <t>IV.</t>
  </si>
  <si>
    <t>Всичко капиталови разходи за общината:</t>
  </si>
  <si>
    <t>VI.</t>
  </si>
  <si>
    <t>Център за иновативни комплексни с-ни услуги</t>
  </si>
  <si>
    <t>Друго вътрешно финансиране</t>
  </si>
  <si>
    <t>88-00</t>
  </si>
  <si>
    <t>други данъци</t>
  </si>
  <si>
    <t>20-00</t>
  </si>
  <si>
    <t>19-81</t>
  </si>
  <si>
    <t>нак.лихви,адмн.санкции</t>
  </si>
  <si>
    <t xml:space="preserve">НАТАША МИХАЙЛОВА </t>
  </si>
  <si>
    <t>КМЕТ НА ОБЩИНА БРУСАРЦИ</t>
  </si>
  <si>
    <t>ИЗГОТВИЛ:</t>
  </si>
  <si>
    <t>ДАФИНА ОНИКОВА ст. сп-ст бюджет</t>
  </si>
  <si>
    <t>52-06</t>
  </si>
  <si>
    <t xml:space="preserve">изграждане на инфраструктурен обект </t>
  </si>
  <si>
    <t xml:space="preserve">Капиталови разходи на СУ "Христо Ботев" </t>
  </si>
  <si>
    <t>Изграждане на спортна площадка със средства от ПУДОС на тема "Обичам природата и аз участвам"</t>
  </si>
  <si>
    <t>VII.</t>
  </si>
  <si>
    <t>Разходната част на общинския бюджет  възлиза на 2 682 769 лв.,в т. ч.:</t>
  </si>
  <si>
    <t>Към  отчета на бюджета за 11. 2016 г. на Община Брусарци</t>
  </si>
  <si>
    <t xml:space="preserve">          Отчета  на Община Брусарци за периода 01.01.2016  - 30.11.2016 г. възлиза на 2 682 769 лв. в приход и разход. </t>
  </si>
  <si>
    <t>Аналитично разпределение приходите за м.11. 2016 г. е както следва</t>
  </si>
  <si>
    <t>трансфери</t>
  </si>
  <si>
    <t>приход от наем и др.</t>
  </si>
  <si>
    <t>ПРИХОДИ ПО БЮДЖЕТА НА ОБЩИНА БРУСАРЦИ ЗА МЕСЕЦ  НОЕМВРИ  2016г.</t>
  </si>
  <si>
    <t>Отчет 11.2016</t>
  </si>
  <si>
    <t>Наем земя и дарение</t>
  </si>
  <si>
    <t>24-45</t>
  </si>
  <si>
    <t>на Община Брусарци за месец Ноември 2016г.</t>
  </si>
  <si>
    <t>на Община Брусарци за м. Ноември  2016г.</t>
  </si>
  <si>
    <t>Уточнен план</t>
  </si>
  <si>
    <t xml:space="preserve">Отчет </t>
  </si>
  <si>
    <t>НА КАПИТАЛОВИТЕ РАЗХОДИ НА ОБЩИНА БРУСАРЦИ ЗА НОЕМВРИ  2016 г.</t>
  </si>
  <si>
    <t>ИНДИКАТИВЕН ОБОЩЕН РАЗЧЕТ ЗА СМЕТКИТЕ ОТ  ЕС  НА               ОБЩИНА БРУСАРЦИ ЗА М. НОЕМВРИ 2016г.</t>
  </si>
  <si>
    <t>Уточнен  план</t>
  </si>
  <si>
    <t xml:space="preserve">Отчет  </t>
  </si>
  <si>
    <t>ОП Фонд за европейско подпомагане на най-нуждаещите се лица</t>
  </si>
  <si>
    <t>1. Топъл обяд</t>
  </si>
  <si>
    <t>Остатък от предходния период</t>
  </si>
  <si>
    <r>
      <t xml:space="preserve">Направа трошенокаменна настилка от несортиран трошен камък О-63 с дебелина - 15см.вкл. валиране в с. Василовци </t>
    </r>
    <r>
      <rPr>
        <sz val="12"/>
        <rFont val="Albertus MT Lt"/>
        <family val="1"/>
      </rPr>
      <t xml:space="preserve">        </t>
    </r>
  </si>
  <si>
    <t>Наименование на разхода по функции и дейности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</si>
</sst>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  <numFmt numFmtId="192" formatCode="#,##0\ &quot;лв&quot;"/>
    <numFmt numFmtId="193" formatCode="0.0"/>
  </numFmts>
  <fonts count="6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0"/>
    </font>
    <font>
      <sz val="7"/>
      <color indexed="8"/>
      <name val="Times New Roman"/>
      <family val="1"/>
    </font>
    <font>
      <sz val="12"/>
      <color indexed="8"/>
      <name val="Arial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Hebar"/>
      <family val="0"/>
    </font>
    <font>
      <sz val="12"/>
      <color indexed="8"/>
      <name val="Times New Roman CYR"/>
      <family val="0"/>
    </font>
    <font>
      <b/>
      <sz val="12"/>
      <color indexed="8"/>
      <name val="Arial"/>
      <family val="2"/>
    </font>
    <font>
      <b/>
      <sz val="12"/>
      <color indexed="8"/>
      <name val="Hebar"/>
      <family val="0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StempelGaramond Roman"/>
      <family val="1"/>
    </font>
    <font>
      <sz val="12"/>
      <name val="Albertus MT Lt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Albertus MT Lt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  <font>
      <sz val="10"/>
      <name val="Albertus MT L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0" fontId="4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6" xfId="5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top" wrapText="1"/>
    </xf>
    <xf numFmtId="3" fontId="25" fillId="0" borderId="16" xfId="51" applyNumberFormat="1" applyFont="1" applyBorder="1" applyAlignment="1">
      <alignment horizontal="center" vertical="center"/>
      <protection/>
    </xf>
    <xf numFmtId="3" fontId="26" fillId="0" borderId="0" xfId="51" applyNumberFormat="1" applyFont="1" applyBorder="1" applyAlignment="1" applyProtection="1">
      <alignment horizontal="center" vertical="center"/>
      <protection/>
    </xf>
    <xf numFmtId="0" fontId="27" fillId="0" borderId="0" xfId="63" applyFont="1">
      <alignment/>
      <protection/>
    </xf>
    <xf numFmtId="0" fontId="25" fillId="0" borderId="17" xfId="5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top" wrapText="1"/>
    </xf>
    <xf numFmtId="1" fontId="25" fillId="0" borderId="17" xfId="51" applyNumberFormat="1" applyFont="1" applyBorder="1" applyAlignment="1">
      <alignment horizontal="center" vertical="center"/>
      <protection/>
    </xf>
    <xf numFmtId="1" fontId="26" fillId="0" borderId="0" xfId="51" applyNumberFormat="1" applyFont="1" applyBorder="1" applyAlignment="1" applyProtection="1">
      <alignment horizontal="center" vertical="center"/>
      <protection/>
    </xf>
    <xf numFmtId="0" fontId="26" fillId="0" borderId="15" xfId="51" applyFont="1" applyBorder="1" applyAlignment="1">
      <alignment horizontal="center" vertical="center"/>
      <protection/>
    </xf>
    <xf numFmtId="0" fontId="26" fillId="0" borderId="18" xfId="51" applyFont="1" applyBorder="1" applyAlignment="1">
      <alignment horizontal="center" vertical="center" wrapText="1"/>
      <protection/>
    </xf>
    <xf numFmtId="3" fontId="28" fillId="0" borderId="18" xfId="51" applyNumberFormat="1" applyFont="1" applyFill="1" applyBorder="1" applyAlignment="1" quotePrefix="1">
      <alignment horizontal="center" vertical="center"/>
      <protection/>
    </xf>
    <xf numFmtId="3" fontId="28" fillId="0" borderId="0" xfId="51" applyNumberFormat="1" applyFont="1" applyFill="1" applyBorder="1" applyAlignment="1" applyProtection="1" quotePrefix="1">
      <alignment horizontal="center" vertical="center"/>
      <protection/>
    </xf>
    <xf numFmtId="3" fontId="25" fillId="0" borderId="0" xfId="51" applyNumberFormat="1" applyFont="1" applyBorder="1" applyAlignment="1" applyProtection="1">
      <alignment horizontal="right" vertical="center"/>
      <protection/>
    </xf>
    <xf numFmtId="0" fontId="30" fillId="0" borderId="0" xfId="63" applyFont="1">
      <alignment/>
      <protection/>
    </xf>
    <xf numFmtId="0" fontId="29" fillId="0" borderId="0" xfId="0" applyFont="1" applyAlignment="1">
      <alignment/>
    </xf>
    <xf numFmtId="3" fontId="26" fillId="0" borderId="19" xfId="51" applyNumberFormat="1" applyFont="1" applyBorder="1" applyAlignment="1" applyProtection="1">
      <alignment horizontal="right" vertical="center"/>
      <protection/>
    </xf>
    <xf numFmtId="3" fontId="26" fillId="0" borderId="0" xfId="51" applyNumberFormat="1" applyFont="1" applyBorder="1" applyAlignment="1" applyProtection="1">
      <alignment horizontal="right" vertical="center"/>
      <protection/>
    </xf>
    <xf numFmtId="191" fontId="26" fillId="0" borderId="20" xfId="52" applyNumberFormat="1" applyFont="1" applyFill="1" applyBorder="1" applyAlignment="1" quotePrefix="1">
      <alignment horizontal="right"/>
      <protection/>
    </xf>
    <xf numFmtId="0" fontId="26" fillId="0" borderId="21" xfId="52" applyFont="1" applyFill="1" applyBorder="1" applyAlignment="1">
      <alignment wrapText="1"/>
      <protection/>
    </xf>
    <xf numFmtId="3" fontId="26" fillId="0" borderId="22" xfId="51" applyNumberFormat="1" applyFont="1" applyBorder="1" applyAlignment="1" applyProtection="1">
      <alignment horizontal="right" vertical="center"/>
      <protection/>
    </xf>
    <xf numFmtId="191" fontId="26" fillId="0" borderId="23" xfId="52" applyNumberFormat="1" applyFont="1" applyFill="1" applyBorder="1" applyAlignment="1">
      <alignment horizontal="right" vertical="center"/>
      <protection/>
    </xf>
    <xf numFmtId="191" fontId="26" fillId="0" borderId="24" xfId="52" applyNumberFormat="1" applyFont="1" applyFill="1" applyBorder="1" applyAlignment="1" quotePrefix="1">
      <alignment horizontal="right" vertical="top"/>
      <protection/>
    </xf>
    <xf numFmtId="0" fontId="26" fillId="0" borderId="25" xfId="52" applyFont="1" applyFill="1" applyBorder="1" applyAlignment="1">
      <alignment vertical="top" wrapText="1"/>
      <protection/>
    </xf>
    <xf numFmtId="191" fontId="26" fillId="0" borderId="20" xfId="52" applyNumberFormat="1" applyFont="1" applyFill="1" applyBorder="1" applyAlignment="1" quotePrefix="1">
      <alignment horizontal="right" vertical="top"/>
      <protection/>
    </xf>
    <xf numFmtId="0" fontId="26" fillId="0" borderId="21" xfId="52" applyFont="1" applyFill="1" applyBorder="1" applyAlignment="1">
      <alignment vertical="top" wrapText="1"/>
      <protection/>
    </xf>
    <xf numFmtId="0" fontId="25" fillId="0" borderId="0" xfId="51" applyFont="1" applyAlignment="1">
      <alignment vertical="center"/>
      <protection/>
    </xf>
    <xf numFmtId="0" fontId="26" fillId="0" borderId="18" xfId="52" applyFont="1" applyFill="1" applyBorder="1" applyAlignment="1">
      <alignment horizontal="right" vertical="center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3" fontId="25" fillId="0" borderId="18" xfId="51" applyNumberFormat="1" applyFont="1" applyBorder="1" applyAlignment="1" applyProtection="1">
      <alignment horizontal="right" vertical="center"/>
      <protection/>
    </xf>
    <xf numFmtId="0" fontId="26" fillId="0" borderId="0" xfId="51" applyFont="1" applyAlignment="1">
      <alignment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26" fillId="0" borderId="0" xfId="51" applyFont="1" applyAlignment="1">
      <alignment vertical="center" wrapText="1"/>
      <protection/>
    </xf>
    <xf numFmtId="0" fontId="26" fillId="0" borderId="0" xfId="51" applyFont="1" applyBorder="1" applyAlignment="1" applyProtection="1">
      <alignment vertical="center"/>
      <protection/>
    </xf>
    <xf numFmtId="0" fontId="26" fillId="0" borderId="26" xfId="52" applyFont="1" applyFill="1" applyBorder="1" applyAlignment="1">
      <alignment horizontal="left" vertical="center" wrapText="1"/>
      <protection/>
    </xf>
    <xf numFmtId="191" fontId="26" fillId="0" borderId="27" xfId="52" applyNumberFormat="1" applyFont="1" applyFill="1" applyBorder="1" applyAlignment="1" quotePrefix="1">
      <alignment horizontal="right" vertical="center"/>
      <protection/>
    </xf>
    <xf numFmtId="0" fontId="26" fillId="0" borderId="28" xfId="52" applyFont="1" applyFill="1" applyBorder="1" applyAlignment="1">
      <alignment horizontal="left" vertical="center" wrapText="1"/>
      <protection/>
    </xf>
    <xf numFmtId="191" fontId="26" fillId="0" borderId="10" xfId="52" applyNumberFormat="1" applyFont="1" applyFill="1" applyBorder="1" applyAlignment="1" quotePrefix="1">
      <alignment horizontal="right" vertical="center"/>
      <protection/>
    </xf>
    <xf numFmtId="0" fontId="26" fillId="0" borderId="10" xfId="52" applyFont="1" applyFill="1" applyBorder="1" applyAlignment="1">
      <alignment vertical="center" wrapText="1"/>
      <protection/>
    </xf>
    <xf numFmtId="0" fontId="26" fillId="0" borderId="10" xfId="52" applyFont="1" applyFill="1" applyBorder="1" applyAlignment="1">
      <alignment horizontal="left" vertical="center" wrapText="1"/>
      <protection/>
    </xf>
    <xf numFmtId="3" fontId="26" fillId="0" borderId="29" xfId="51" applyNumberFormat="1" applyFont="1" applyBorder="1" applyAlignment="1" applyProtection="1">
      <alignment horizontal="right" vertical="center"/>
      <protection/>
    </xf>
    <xf numFmtId="191" fontId="26" fillId="0" borderId="30" xfId="52" applyNumberFormat="1" applyFont="1" applyFill="1" applyBorder="1" applyAlignment="1" quotePrefix="1">
      <alignment horizontal="right" vertical="center"/>
      <protection/>
    </xf>
    <xf numFmtId="0" fontId="26" fillId="0" borderId="30" xfId="52" applyFont="1" applyFill="1" applyBorder="1" applyAlignment="1">
      <alignment vertical="center" wrapText="1"/>
      <protection/>
    </xf>
    <xf numFmtId="3" fontId="26" fillId="0" borderId="31" xfId="51" applyNumberFormat="1" applyFont="1" applyBorder="1" applyAlignment="1" applyProtection="1">
      <alignment horizontal="right" vertical="center"/>
      <protection/>
    </xf>
    <xf numFmtId="3" fontId="25" fillId="0" borderId="18" xfId="51" applyNumberFormat="1" applyFont="1" applyBorder="1" applyAlignment="1" applyProtection="1">
      <alignment horizontal="right" vertical="center"/>
      <protection/>
    </xf>
    <xf numFmtId="3" fontId="26" fillId="0" borderId="25" xfId="51" applyNumberFormat="1" applyFont="1" applyBorder="1" applyAlignment="1" applyProtection="1">
      <alignment horizontal="right" vertical="center"/>
      <protection/>
    </xf>
    <xf numFmtId="191" fontId="26" fillId="0" borderId="10" xfId="52" applyNumberFormat="1" applyFont="1" applyFill="1" applyBorder="1" applyAlignment="1" quotePrefix="1">
      <alignment horizontal="right"/>
      <protection/>
    </xf>
    <xf numFmtId="0" fontId="26" fillId="0" borderId="10" xfId="52" applyFont="1" applyFill="1" applyBorder="1" applyAlignment="1">
      <alignment wrapText="1"/>
      <protection/>
    </xf>
    <xf numFmtId="191" fontId="26" fillId="0" borderId="32" xfId="52" applyNumberFormat="1" applyFont="1" applyFill="1" applyBorder="1" applyAlignment="1" quotePrefix="1">
      <alignment horizontal="right" vertical="center"/>
      <protection/>
    </xf>
    <xf numFmtId="0" fontId="26" fillId="0" borderId="32" xfId="52" applyFont="1" applyFill="1" applyBorder="1" applyAlignment="1">
      <alignment vertical="center" wrapText="1"/>
      <protection/>
    </xf>
    <xf numFmtId="0" fontId="26" fillId="0" borderId="30" xfId="52" applyFont="1" applyFill="1" applyBorder="1" applyAlignment="1">
      <alignment horizontal="left" vertical="center" wrapText="1"/>
      <protection/>
    </xf>
    <xf numFmtId="191" fontId="26" fillId="0" borderId="32" xfId="52" applyNumberFormat="1" applyFont="1" applyFill="1" applyBorder="1" applyAlignment="1" quotePrefix="1">
      <alignment horizontal="right"/>
      <protection/>
    </xf>
    <xf numFmtId="3" fontId="25" fillId="0" borderId="33" xfId="51" applyNumberFormat="1" applyFont="1" applyBorder="1" applyAlignment="1" applyProtection="1">
      <alignment horizontal="right" vertical="center"/>
      <protection/>
    </xf>
    <xf numFmtId="3" fontId="26" fillId="0" borderId="17" xfId="51" applyNumberFormat="1" applyFont="1" applyBorder="1" applyAlignment="1" applyProtection="1">
      <alignment horizontal="right" vertical="center"/>
      <protection/>
    </xf>
    <xf numFmtId="3" fontId="28" fillId="0" borderId="33" xfId="51" applyNumberFormat="1" applyFont="1" applyBorder="1" applyAlignment="1" applyProtection="1">
      <alignment horizontal="right" vertical="center"/>
      <protection/>
    </xf>
    <xf numFmtId="3" fontId="25" fillId="0" borderId="16" xfId="51" applyNumberFormat="1" applyFont="1" applyBorder="1" applyAlignment="1" applyProtection="1">
      <alignment horizontal="right" vertical="center"/>
      <protection/>
    </xf>
    <xf numFmtId="3" fontId="25" fillId="0" borderId="15" xfId="51" applyNumberFormat="1" applyFont="1" applyBorder="1" applyAlignment="1" applyProtection="1">
      <alignment horizontal="right" vertical="center"/>
      <protection/>
    </xf>
    <xf numFmtId="3" fontId="26" fillId="0" borderId="33" xfId="51" applyNumberFormat="1" applyFont="1" applyBorder="1" applyAlignment="1" applyProtection="1">
      <alignment horizontal="right" vertical="center"/>
      <protection/>
    </xf>
    <xf numFmtId="0" fontId="31" fillId="0" borderId="32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 wrapText="1"/>
    </xf>
    <xf numFmtId="3" fontId="11" fillId="0" borderId="3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/>
    </xf>
    <xf numFmtId="3" fontId="11" fillId="0" borderId="32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horizontal="left" vertical="top" wrapText="1"/>
    </xf>
    <xf numFmtId="3" fontId="10" fillId="0" borderId="18" xfId="0" applyNumberFormat="1" applyFont="1" applyFill="1" applyBorder="1" applyAlignment="1">
      <alignment wrapText="1"/>
    </xf>
    <xf numFmtId="0" fontId="11" fillId="0" borderId="35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center" vertical="center" wrapText="1"/>
    </xf>
    <xf numFmtId="3" fontId="11" fillId="0" borderId="37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top" wrapText="1"/>
    </xf>
    <xf numFmtId="3" fontId="10" fillId="0" borderId="18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9" fillId="0" borderId="30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left" vertical="center"/>
    </xf>
    <xf numFmtId="0" fontId="9" fillId="0" borderId="3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49" fillId="0" borderId="32" xfId="0" applyFont="1" applyBorder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3" fontId="2" fillId="0" borderId="37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 wrapText="1"/>
    </xf>
    <xf numFmtId="3" fontId="9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39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3" fontId="9" fillId="0" borderId="32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3" fontId="2" fillId="0" borderId="38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wrapText="1"/>
      <protection/>
    </xf>
    <xf numFmtId="0" fontId="53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center"/>
    </xf>
    <xf numFmtId="0" fontId="11" fillId="0" borderId="30" xfId="0" applyFont="1" applyFill="1" applyBorder="1" applyAlignment="1" applyProtection="1">
      <alignment horizontal="left" wrapText="1" indent="1"/>
      <protection/>
    </xf>
    <xf numFmtId="49" fontId="11" fillId="0" borderId="34" xfId="0" applyNumberFormat="1" applyFont="1" applyFill="1" applyBorder="1" applyAlignment="1" applyProtection="1">
      <alignment horizontal="center"/>
      <protection/>
    </xf>
    <xf numFmtId="1" fontId="11" fillId="0" borderId="30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1" fontId="11" fillId="0" borderId="13" xfId="0" applyNumberFormat="1" applyFont="1" applyFill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 applyProtection="1" quotePrefix="1">
      <alignment horizontal="left" wrapText="1"/>
      <protection/>
    </xf>
    <xf numFmtId="1" fontId="11" fillId="0" borderId="13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justify" vertical="top" wrapText="1"/>
    </xf>
    <xf numFmtId="1" fontId="11" fillId="0" borderId="12" xfId="0" applyNumberFormat="1" applyFont="1" applyFill="1" applyBorder="1" applyAlignment="1" applyProtection="1" quotePrefix="1">
      <alignment horizontal="center"/>
      <protection/>
    </xf>
    <xf numFmtId="0" fontId="11" fillId="0" borderId="32" xfId="0" applyFont="1" applyBorder="1" applyAlignment="1">
      <alignment horizontal="justify" vertical="top" wrapText="1"/>
    </xf>
    <xf numFmtId="1" fontId="11" fillId="0" borderId="42" xfId="0" applyNumberFormat="1" applyFont="1" applyFill="1" applyBorder="1" applyAlignment="1" applyProtection="1" quotePrefix="1">
      <alignment horizontal="center"/>
      <protection/>
    </xf>
    <xf numFmtId="1" fontId="11" fillId="0" borderId="32" xfId="0" applyNumberFormat="1" applyFont="1" applyFill="1" applyBorder="1" applyAlignment="1">
      <alignment horizontal="center"/>
    </xf>
    <xf numFmtId="0" fontId="10" fillId="0" borderId="39" xfId="0" applyFont="1" applyFill="1" applyBorder="1" applyAlignment="1" applyProtection="1">
      <alignment horizontal="center" wrapText="1"/>
      <protection/>
    </xf>
    <xf numFmtId="1" fontId="10" fillId="0" borderId="43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wrapText="1"/>
      <protection/>
    </xf>
    <xf numFmtId="190" fontId="11" fillId="0" borderId="0" xfId="0" applyNumberFormat="1" applyFont="1" applyFill="1" applyBorder="1" applyAlignment="1" applyProtection="1" quotePrefix="1">
      <alignment horizontal="right"/>
      <protection/>
    </xf>
    <xf numFmtId="0" fontId="10" fillId="0" borderId="10" xfId="0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 applyProtection="1" quotePrefix="1">
      <alignment horizontal="left" wrapText="1" indent="2"/>
      <protection/>
    </xf>
    <xf numFmtId="1" fontId="11" fillId="0" borderId="34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32" xfId="0" applyFont="1" applyFill="1" applyBorder="1" applyAlignment="1" applyProtection="1" quotePrefix="1">
      <alignment horizontal="left" wrapText="1" indent="2"/>
      <protection/>
    </xf>
    <xf numFmtId="0" fontId="11" fillId="0" borderId="32" xfId="0" applyFont="1" applyBorder="1" applyAlignment="1">
      <alignment horizontal="center"/>
    </xf>
    <xf numFmtId="1" fontId="10" fillId="0" borderId="43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44" xfId="0" applyFont="1" applyFill="1" applyBorder="1" applyAlignment="1" applyProtection="1">
      <alignment horizontal="left" wrapText="1"/>
      <protection/>
    </xf>
    <xf numFmtId="0" fontId="15" fillId="0" borderId="44" xfId="0" applyFont="1" applyBorder="1" applyAlignment="1">
      <alignment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8" xfId="0" applyFont="1" applyBorder="1" applyAlignment="1">
      <alignment/>
    </xf>
    <xf numFmtId="0" fontId="11" fillId="0" borderId="10" xfId="0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0" xfId="0" applyFont="1" applyAlignment="1">
      <alignment/>
    </xf>
    <xf numFmtId="0" fontId="54" fillId="0" borderId="18" xfId="0" applyFont="1" applyBorder="1" applyAlignment="1">
      <alignment horizontal="left"/>
    </xf>
    <xf numFmtId="0" fontId="11" fillId="0" borderId="32" xfId="0" applyFont="1" applyBorder="1" applyAlignment="1">
      <alignment wrapText="1"/>
    </xf>
    <xf numFmtId="0" fontId="11" fillId="0" borderId="32" xfId="0" applyFont="1" applyBorder="1" applyAlignment="1">
      <alignment vertical="center" wrapText="1"/>
    </xf>
    <xf numFmtId="0" fontId="11" fillId="0" borderId="35" xfId="0" applyFont="1" applyBorder="1" applyAlignment="1">
      <alignment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left" wrapText="1" indent="2"/>
      <protection/>
    </xf>
    <xf numFmtId="0" fontId="5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Border="1" applyAlignment="1">
      <alignment/>
    </xf>
    <xf numFmtId="0" fontId="56" fillId="0" borderId="0" xfId="0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49" fontId="26" fillId="0" borderId="10" xfId="52" applyNumberFormat="1" applyFont="1" applyFill="1" applyBorder="1" applyAlignment="1">
      <alignment horizontal="right" vertical="center"/>
      <protection/>
    </xf>
    <xf numFmtId="16" fontId="26" fillId="0" borderId="10" xfId="52" applyNumberFormat="1" applyFont="1" applyFill="1" applyBorder="1" applyAlignment="1">
      <alignment vertical="center" wrapText="1"/>
      <protection/>
    </xf>
    <xf numFmtId="3" fontId="26" fillId="0" borderId="10" xfId="51" applyNumberFormat="1" applyFont="1" applyBorder="1" applyAlignment="1" applyProtection="1">
      <alignment horizontal="right" vertical="center"/>
      <protection/>
    </xf>
    <xf numFmtId="3" fontId="28" fillId="0" borderId="10" xfId="51" applyNumberFormat="1" applyFont="1" applyBorder="1" applyAlignment="1" applyProtection="1">
      <alignment horizontal="right" vertical="center"/>
      <protection/>
    </xf>
    <xf numFmtId="1" fontId="11" fillId="0" borderId="45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 horizontal="justify" wrapText="1"/>
    </xf>
    <xf numFmtId="191" fontId="26" fillId="0" borderId="24" xfId="52" applyNumberFormat="1" applyFont="1" applyFill="1" applyBorder="1" applyAlignment="1">
      <alignment horizontal="right" vertical="top"/>
      <protection/>
    </xf>
    <xf numFmtId="1" fontId="58" fillId="0" borderId="0" xfId="0" applyNumberFormat="1" applyFont="1" applyFill="1" applyBorder="1" applyAlignment="1">
      <alignment/>
    </xf>
    <xf numFmtId="0" fontId="9" fillId="0" borderId="46" xfId="0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11" fillId="0" borderId="32" xfId="0" applyFont="1" applyBorder="1" applyAlignment="1">
      <alignment/>
    </xf>
    <xf numFmtId="0" fontId="10" fillId="0" borderId="48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0" fillId="0" borderId="35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9" xfId="0" applyFont="1" applyBorder="1" applyAlignment="1">
      <alignment horizontal="center" wrapText="1"/>
    </xf>
    <xf numFmtId="0" fontId="60" fillId="0" borderId="32" xfId="52" applyFont="1" applyFill="1" applyBorder="1" applyAlignment="1">
      <alignment horizontal="left" vertical="center" wrapText="1"/>
      <protection/>
    </xf>
    <xf numFmtId="0" fontId="60" fillId="0" borderId="30" xfId="52" applyFont="1" applyFill="1" applyBorder="1" applyAlignment="1">
      <alignment horizontal="left" vertical="center" wrapText="1"/>
      <protection/>
    </xf>
    <xf numFmtId="0" fontId="60" fillId="0" borderId="10" xfId="52" applyFont="1" applyFill="1" applyBorder="1" applyAlignment="1">
      <alignment wrapText="1"/>
      <protection/>
    </xf>
    <xf numFmtId="0" fontId="60" fillId="0" borderId="32" xfId="52" applyFont="1" applyFill="1" applyBorder="1" applyAlignment="1">
      <alignment wrapText="1"/>
      <protection/>
    </xf>
    <xf numFmtId="0" fontId="59" fillId="0" borderId="10" xfId="52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1" fillId="0" borderId="3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5" fillId="0" borderId="39" xfId="51" applyFont="1" applyFill="1" applyBorder="1" applyAlignment="1">
      <alignment horizontal="left" vertical="center"/>
      <protection/>
    </xf>
    <xf numFmtId="0" fontId="25" fillId="0" borderId="43" xfId="51" applyFont="1" applyFill="1" applyBorder="1" applyAlignment="1">
      <alignment horizontal="left" vertical="center"/>
      <protection/>
    </xf>
    <xf numFmtId="0" fontId="25" fillId="0" borderId="39" xfId="52" applyFont="1" applyFill="1" applyBorder="1" applyAlignment="1">
      <alignment vertical="center" wrapText="1"/>
      <protection/>
    </xf>
    <xf numFmtId="0" fontId="29" fillId="0" borderId="43" xfId="51" applyFont="1" applyBorder="1" applyAlignment="1">
      <alignment vertical="center" wrapText="1"/>
      <protection/>
    </xf>
    <xf numFmtId="0" fontId="25" fillId="0" borderId="39" xfId="52" applyFont="1" applyFill="1" applyBorder="1" applyAlignment="1">
      <alignment horizontal="left" vertical="center"/>
      <protection/>
    </xf>
    <xf numFmtId="0" fontId="25" fillId="0" borderId="43" xfId="52" applyFont="1" applyFill="1" applyBorder="1" applyAlignment="1">
      <alignment horizontal="left" vertical="center"/>
      <protection/>
    </xf>
    <xf numFmtId="0" fontId="25" fillId="0" borderId="43" xfId="52" applyFont="1" applyFill="1" applyBorder="1" applyAlignment="1" quotePrefix="1">
      <alignment horizontal="left" vertical="center"/>
      <protection/>
    </xf>
    <xf numFmtId="0" fontId="25" fillId="0" borderId="39" xfId="51" applyFont="1" applyFill="1" applyBorder="1" applyAlignment="1">
      <alignment horizontal="left"/>
      <protection/>
    </xf>
    <xf numFmtId="0" fontId="25" fillId="0" borderId="43" xfId="51" applyFont="1" applyFill="1" applyBorder="1" applyAlignment="1">
      <alignment horizontal="left"/>
      <protection/>
    </xf>
    <xf numFmtId="0" fontId="25" fillId="0" borderId="39" xfId="51" applyFont="1" applyFill="1" applyBorder="1" applyAlignment="1">
      <alignment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EBK_PROJECT_2001-last" xfId="52"/>
    <cellStyle name="Normal_MAKET" xfId="53"/>
    <cellStyle name="Note" xfId="54"/>
    <cellStyle name="Output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Нормален_Лист1" xfId="63"/>
    <cellStyle name="Followed Hyperlink" xfId="64"/>
    <cellStyle name="Percent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5;&#1057;&#1045;&#1063;&#1053;&#1048;%20&#1054;&#1058;&#1063;&#1045;&#1058;&#1048;%202016\11.2016\IB1_2016_11_6203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list"/>
      <sheetName val="INF"/>
    </sheetNames>
    <sheetDataSet>
      <sheetData sheetId="3">
        <row r="281">
          <cell r="A281" t="str">
            <v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.8515625" style="2" customWidth="1"/>
    <col min="2" max="7" width="9.140625" style="2" customWidth="1"/>
    <col min="8" max="8" width="11.00390625" style="2" bestFit="1" customWidth="1"/>
    <col min="9" max="9" width="9.140625" style="2" customWidth="1"/>
    <col min="10" max="10" width="1.28515625" style="2" customWidth="1"/>
    <col min="11" max="16384" width="9.140625" style="2" customWidth="1"/>
  </cols>
  <sheetData>
    <row r="1" spans="4:5" ht="18.75">
      <c r="D1" s="10" t="s">
        <v>221</v>
      </c>
      <c r="E1" s="10"/>
    </row>
    <row r="2" ht="9" customHeight="1"/>
    <row r="3" spans="2:9" ht="15.75">
      <c r="B3" s="310" t="s">
        <v>326</v>
      </c>
      <c r="C3" s="310"/>
      <c r="D3" s="310"/>
      <c r="E3" s="310"/>
      <c r="F3" s="310"/>
      <c r="G3" s="310"/>
      <c r="H3" s="310"/>
      <c r="I3" s="310"/>
    </row>
    <row r="4" ht="10.5" customHeight="1"/>
    <row r="5" spans="2:10" ht="33.75" customHeight="1">
      <c r="B5" s="308" t="s">
        <v>327</v>
      </c>
      <c r="C5" s="309"/>
      <c r="D5" s="309"/>
      <c r="E5" s="309"/>
      <c r="F5" s="309"/>
      <c r="G5" s="309"/>
      <c r="H5" s="309"/>
      <c r="I5" s="309"/>
      <c r="J5" s="309"/>
    </row>
    <row r="6" spans="2:10" ht="34.5" customHeight="1">
      <c r="B6" s="311" t="s">
        <v>238</v>
      </c>
      <c r="C6" s="311"/>
      <c r="D6" s="311"/>
      <c r="E6" s="311"/>
      <c r="F6" s="311"/>
      <c r="G6" s="311"/>
      <c r="H6" s="311"/>
      <c r="I6" s="311"/>
      <c r="J6" s="311"/>
    </row>
    <row r="7" spans="2:10" ht="32.25" customHeight="1">
      <c r="B7" s="311"/>
      <c r="C7" s="311"/>
      <c r="D7" s="311"/>
      <c r="E7" s="311"/>
      <c r="F7" s="311"/>
      <c r="G7" s="311"/>
      <c r="H7" s="311"/>
      <c r="I7" s="311"/>
      <c r="J7" s="311"/>
    </row>
    <row r="8" spans="2:10" ht="48.75" customHeight="1" hidden="1">
      <c r="B8" s="311"/>
      <c r="C8" s="311"/>
      <c r="D8" s="311"/>
      <c r="E8" s="311"/>
      <c r="F8" s="311"/>
      <c r="G8" s="311"/>
      <c r="H8" s="311"/>
      <c r="I8" s="311"/>
      <c r="J8" s="311"/>
    </row>
    <row r="9" spans="2:10" ht="10.5" customHeight="1">
      <c r="B9" s="8"/>
      <c r="C9" s="4"/>
      <c r="D9" s="4"/>
      <c r="E9" s="4"/>
      <c r="F9" s="4"/>
      <c r="G9" s="4"/>
      <c r="H9" s="4"/>
      <c r="I9" s="4"/>
      <c r="J9" s="4"/>
    </row>
    <row r="10" spans="2:8" ht="15.75">
      <c r="B10" s="2" t="s">
        <v>222</v>
      </c>
      <c r="H10" s="2" t="s">
        <v>43</v>
      </c>
    </row>
    <row r="11" spans="2:8" ht="15.75">
      <c r="B11" s="2" t="s">
        <v>223</v>
      </c>
      <c r="H11" s="2" t="s">
        <v>36</v>
      </c>
    </row>
    <row r="12" spans="2:8" ht="15.75">
      <c r="B12" s="2" t="s">
        <v>224</v>
      </c>
      <c r="H12" s="2" t="s">
        <v>83</v>
      </c>
    </row>
    <row r="13" spans="2:8" ht="15.75">
      <c r="B13" s="2" t="s">
        <v>225</v>
      </c>
      <c r="H13" s="2" t="s">
        <v>220</v>
      </c>
    </row>
    <row r="14" spans="2:8" ht="15.75">
      <c r="B14" s="2" t="s">
        <v>290</v>
      </c>
      <c r="H14" s="2" t="s">
        <v>8</v>
      </c>
    </row>
    <row r="15" spans="2:10" ht="12.75" customHeight="1">
      <c r="B15" s="8"/>
      <c r="C15" s="4"/>
      <c r="D15" s="4"/>
      <c r="E15" s="4"/>
      <c r="F15" s="4"/>
      <c r="G15" s="4"/>
      <c r="H15" s="4"/>
      <c r="I15" s="4"/>
      <c r="J15" s="4"/>
    </row>
    <row r="16" ht="15.75">
      <c r="E16" s="3" t="s">
        <v>226</v>
      </c>
    </row>
    <row r="17" ht="7.5" customHeight="1"/>
    <row r="18" spans="2:9" ht="15.75">
      <c r="B18" s="310" t="s">
        <v>328</v>
      </c>
      <c r="C18" s="310"/>
      <c r="D18" s="310"/>
      <c r="E18" s="310"/>
      <c r="F18" s="310"/>
      <c r="G18" s="310"/>
      <c r="H18" s="310"/>
      <c r="I18" s="310"/>
    </row>
    <row r="19" ht="8.25" customHeight="1"/>
    <row r="20" spans="1:2" ht="15.75">
      <c r="A20" s="2">
        <v>1</v>
      </c>
      <c r="B20" s="2" t="s">
        <v>227</v>
      </c>
    </row>
    <row r="21" spans="2:8" ht="15.75">
      <c r="B21" s="2" t="s">
        <v>228</v>
      </c>
      <c r="C21" s="2" t="s">
        <v>229</v>
      </c>
      <c r="H21" s="9">
        <v>1522469</v>
      </c>
    </row>
    <row r="22" spans="2:8" ht="15.75">
      <c r="B22" s="2" t="s">
        <v>228</v>
      </c>
      <c r="C22" s="2" t="s">
        <v>230</v>
      </c>
      <c r="H22" s="9">
        <v>5328</v>
      </c>
    </row>
    <row r="23" spans="2:8" ht="15.75">
      <c r="B23" s="2" t="s">
        <v>228</v>
      </c>
      <c r="C23" s="2" t="s">
        <v>330</v>
      </c>
      <c r="H23" s="9">
        <v>8731</v>
      </c>
    </row>
    <row r="24" spans="2:8" ht="15.75">
      <c r="B24" s="2" t="s">
        <v>228</v>
      </c>
      <c r="C24" s="2" t="s">
        <v>294</v>
      </c>
      <c r="H24" s="9">
        <v>39203</v>
      </c>
    </row>
    <row r="25" spans="2:8" ht="15.75">
      <c r="B25" s="2" t="s">
        <v>228</v>
      </c>
      <c r="C25" s="2" t="s">
        <v>295</v>
      </c>
      <c r="H25" s="9">
        <v>2477</v>
      </c>
    </row>
    <row r="26" spans="2:8" ht="15.75">
      <c r="B26" s="2" t="s">
        <v>228</v>
      </c>
      <c r="C26" s="2" t="s">
        <v>329</v>
      </c>
      <c r="H26" s="9">
        <v>49396</v>
      </c>
    </row>
    <row r="27" spans="2:8" ht="15.75">
      <c r="B27" s="2" t="s">
        <v>228</v>
      </c>
      <c r="C27" s="2" t="s">
        <v>257</v>
      </c>
      <c r="H27" s="9">
        <v>1199762</v>
      </c>
    </row>
    <row r="28" spans="2:8" ht="15.75">
      <c r="B28" s="2" t="s">
        <v>228</v>
      </c>
      <c r="C28" s="2" t="s">
        <v>258</v>
      </c>
      <c r="H28" s="9">
        <v>-1220107</v>
      </c>
    </row>
    <row r="29" spans="2:8" ht="15.75">
      <c r="B29" s="2" t="s">
        <v>228</v>
      </c>
      <c r="C29" s="32" t="s">
        <v>345</v>
      </c>
      <c r="H29" s="9">
        <v>94974</v>
      </c>
    </row>
    <row r="30" spans="2:8" ht="15.75">
      <c r="B30" s="2" t="s">
        <v>228</v>
      </c>
      <c r="C30" s="32" t="s">
        <v>273</v>
      </c>
      <c r="H30" s="2">
        <v>-27977</v>
      </c>
    </row>
    <row r="31" spans="2:8" ht="15.75">
      <c r="B31" s="2" t="s">
        <v>228</v>
      </c>
      <c r="C31" s="2" t="s">
        <v>292</v>
      </c>
      <c r="H31" s="2">
        <v>-23247</v>
      </c>
    </row>
    <row r="32" spans="2:8" ht="15.75">
      <c r="B32" s="2" t="s">
        <v>228</v>
      </c>
      <c r="C32" s="2" t="s">
        <v>256</v>
      </c>
      <c r="H32" s="9">
        <v>-76</v>
      </c>
    </row>
    <row r="33" spans="1:2" ht="15.75">
      <c r="A33" s="2">
        <v>2</v>
      </c>
      <c r="B33" s="2" t="s">
        <v>231</v>
      </c>
    </row>
    <row r="34" spans="2:8" ht="15.75">
      <c r="B34" s="2" t="s">
        <v>228</v>
      </c>
      <c r="C34" s="2" t="s">
        <v>232</v>
      </c>
      <c r="H34" s="9">
        <v>125678</v>
      </c>
    </row>
    <row r="35" spans="2:8" ht="15.75">
      <c r="B35" s="2" t="s">
        <v>228</v>
      </c>
      <c r="C35" s="2" t="s">
        <v>233</v>
      </c>
      <c r="H35" s="9">
        <v>252855</v>
      </c>
    </row>
    <row r="36" spans="2:8" ht="15.75">
      <c r="B36" s="2" t="s">
        <v>228</v>
      </c>
      <c r="C36" s="2" t="s">
        <v>234</v>
      </c>
      <c r="H36" s="9">
        <v>401575</v>
      </c>
    </row>
    <row r="37" spans="2:8" ht="15.75">
      <c r="B37" s="2" t="s">
        <v>228</v>
      </c>
      <c r="C37" s="2" t="s">
        <v>230</v>
      </c>
      <c r="H37" s="9">
        <v>184542</v>
      </c>
    </row>
    <row r="38" spans="2:8" ht="15.75">
      <c r="B38" s="2" t="s">
        <v>228</v>
      </c>
      <c r="C38" s="2" t="s">
        <v>296</v>
      </c>
      <c r="H38" s="9">
        <v>4982</v>
      </c>
    </row>
    <row r="39" spans="2:8" ht="15.75">
      <c r="B39" s="2" t="s">
        <v>228</v>
      </c>
      <c r="C39" s="2" t="s">
        <v>297</v>
      </c>
      <c r="H39" s="9">
        <v>-26266</v>
      </c>
    </row>
    <row r="40" spans="2:8" ht="15.75">
      <c r="B40" s="2" t="s">
        <v>228</v>
      </c>
      <c r="C40" s="2" t="s">
        <v>292</v>
      </c>
      <c r="H40" s="9">
        <v>11264</v>
      </c>
    </row>
    <row r="41" spans="2:8" ht="15.75">
      <c r="B41" s="2" t="s">
        <v>228</v>
      </c>
      <c r="C41" s="32" t="s">
        <v>345</v>
      </c>
      <c r="H41" s="9">
        <v>78162</v>
      </c>
    </row>
    <row r="42" spans="2:8" ht="15.75">
      <c r="B42" s="2" t="s">
        <v>228</v>
      </c>
      <c r="C42" s="32" t="s">
        <v>273</v>
      </c>
      <c r="H42" s="9">
        <v>-956</v>
      </c>
    </row>
    <row r="43" ht="10.5" customHeight="1"/>
    <row r="44" ht="15.75">
      <c r="E44" s="3" t="s">
        <v>235</v>
      </c>
    </row>
    <row r="45" ht="15.75">
      <c r="B45" s="2" t="s">
        <v>325</v>
      </c>
    </row>
    <row r="46" ht="6" customHeight="1"/>
    <row r="47" spans="3:8" ht="15.75">
      <c r="C47" s="2" t="s">
        <v>236</v>
      </c>
      <c r="H47" s="9">
        <v>1623167</v>
      </c>
    </row>
    <row r="48" spans="3:8" ht="15.75">
      <c r="C48" s="2" t="s">
        <v>237</v>
      </c>
      <c r="H48" s="9">
        <v>1059602</v>
      </c>
    </row>
  </sheetData>
  <sheetProtection password="B55E" sheet="1" objects="1" scenarios="1" selectLockedCells="1" selectUnlockedCells="1"/>
  <mergeCells count="4">
    <mergeCell ref="B5:J5"/>
    <mergeCell ref="B3:I3"/>
    <mergeCell ref="B18:I18"/>
    <mergeCell ref="B6:J8"/>
  </mergeCells>
  <printOptions/>
  <pageMargins left="0.75" right="0.75" top="0.63" bottom="0.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pane ySplit="2" topLeftCell="BM57" activePane="bottomLeft" state="frozen"/>
      <selection pane="topLeft" activeCell="A1" sqref="A1:IV1"/>
      <selection pane="bottomLeft" activeCell="A1" sqref="A1:IV1"/>
    </sheetView>
  </sheetViews>
  <sheetFormatPr defaultColWidth="9.140625" defaultRowHeight="12.75"/>
  <cols>
    <col min="1" max="1" width="5.140625" style="1" customWidth="1"/>
    <col min="2" max="2" width="51.421875" style="2" customWidth="1"/>
    <col min="3" max="3" width="14.8515625" style="1" customWidth="1"/>
    <col min="4" max="4" width="13.28125" style="12" bestFit="1" customWidth="1"/>
    <col min="5" max="5" width="15.57421875" style="12" bestFit="1" customWidth="1"/>
    <col min="6" max="6" width="9.00390625" style="12" bestFit="1" customWidth="1"/>
    <col min="7" max="7" width="9.00390625" style="13" bestFit="1" customWidth="1"/>
    <col min="8" max="8" width="8.7109375" style="13" bestFit="1" customWidth="1"/>
    <col min="9" max="9" width="9.140625" style="13" customWidth="1"/>
    <col min="10" max="16384" width="9.140625" style="2" customWidth="1"/>
  </cols>
  <sheetData>
    <row r="1" spans="3:5" ht="15.75">
      <c r="C1" s="314" t="s">
        <v>43</v>
      </c>
      <c r="D1" s="307"/>
      <c r="E1" s="307"/>
    </row>
    <row r="2" spans="6:7" ht="11.25" customHeight="1">
      <c r="F2" s="14"/>
      <c r="G2" s="14"/>
    </row>
    <row r="3" spans="1:6" ht="15.75">
      <c r="A3" s="312" t="s">
        <v>331</v>
      </c>
      <c r="B3" s="313"/>
      <c r="C3" s="313"/>
      <c r="D3" s="313"/>
      <c r="E3" s="313"/>
      <c r="F3" s="16"/>
    </row>
    <row r="4" ht="6.75" customHeight="1"/>
    <row r="5" spans="1:6" ht="15.75">
      <c r="A5" s="312" t="s">
        <v>103</v>
      </c>
      <c r="B5" s="313"/>
      <c r="C5" s="313"/>
      <c r="D5" s="313"/>
      <c r="E5" s="17"/>
      <c r="F5" s="17"/>
    </row>
    <row r="6" ht="6" customHeight="1"/>
    <row r="7" spans="1:5" ht="14.25" customHeight="1">
      <c r="A7" s="11" t="s">
        <v>1</v>
      </c>
      <c r="B7" s="18" t="s">
        <v>2</v>
      </c>
      <c r="C7" s="19" t="s">
        <v>104</v>
      </c>
      <c r="D7" s="20" t="s">
        <v>105</v>
      </c>
      <c r="E7" s="20" t="s">
        <v>332</v>
      </c>
    </row>
    <row r="8" spans="1:9" ht="15.75">
      <c r="A8" s="6">
        <v>1</v>
      </c>
      <c r="B8" s="5" t="s">
        <v>106</v>
      </c>
      <c r="C8" s="21" t="s">
        <v>107</v>
      </c>
      <c r="D8" s="22">
        <v>1658433</v>
      </c>
      <c r="E8" s="22">
        <v>1522469</v>
      </c>
      <c r="F8" s="23"/>
      <c r="G8" s="24"/>
      <c r="H8" s="24"/>
      <c r="I8" s="24"/>
    </row>
    <row r="9" spans="1:9" ht="15.75">
      <c r="A9" s="6">
        <v>2</v>
      </c>
      <c r="B9" s="5" t="s">
        <v>108</v>
      </c>
      <c r="C9" s="21" t="s">
        <v>109</v>
      </c>
      <c r="D9" s="22">
        <v>17760</v>
      </c>
      <c r="E9" s="22">
        <v>5328</v>
      </c>
      <c r="F9" s="23"/>
      <c r="G9" s="24"/>
      <c r="H9" s="24"/>
      <c r="I9" s="24"/>
    </row>
    <row r="10" spans="1:9" ht="15.75">
      <c r="A10" s="6">
        <v>3</v>
      </c>
      <c r="B10" s="5" t="s">
        <v>259</v>
      </c>
      <c r="C10" s="21" t="s">
        <v>260</v>
      </c>
      <c r="D10" s="22">
        <v>39203</v>
      </c>
      <c r="E10" s="22">
        <v>39203</v>
      </c>
      <c r="F10" s="23"/>
      <c r="G10" s="24"/>
      <c r="H10" s="24"/>
      <c r="I10" s="24"/>
    </row>
    <row r="11" spans="1:9" ht="15.75">
      <c r="A11" s="6">
        <v>4</v>
      </c>
      <c r="B11" s="5" t="s">
        <v>249</v>
      </c>
      <c r="C11" s="21" t="s">
        <v>250</v>
      </c>
      <c r="D11" s="22">
        <v>51873</v>
      </c>
      <c r="E11" s="22">
        <v>31528</v>
      </c>
      <c r="F11" s="23"/>
      <c r="G11" s="24"/>
      <c r="H11" s="24"/>
      <c r="I11" s="24"/>
    </row>
    <row r="12" spans="1:9" ht="15.75">
      <c r="A12" s="6">
        <v>5</v>
      </c>
      <c r="B12" s="5" t="s">
        <v>261</v>
      </c>
      <c r="C12" s="21"/>
      <c r="D12" s="22"/>
      <c r="E12" s="22">
        <v>-76</v>
      </c>
      <c r="F12" s="23"/>
      <c r="G12" s="24"/>
      <c r="H12" s="24"/>
      <c r="I12" s="24"/>
    </row>
    <row r="13" spans="1:9" ht="15.75">
      <c r="A13" s="6">
        <v>6</v>
      </c>
      <c r="B13" s="5" t="s">
        <v>333</v>
      </c>
      <c r="C13" s="171" t="s">
        <v>334</v>
      </c>
      <c r="D13" s="22">
        <v>8731</v>
      </c>
      <c r="E13" s="22">
        <v>8731</v>
      </c>
      <c r="F13" s="23"/>
      <c r="G13" s="24"/>
      <c r="H13" s="24"/>
      <c r="I13" s="24"/>
    </row>
    <row r="14" spans="1:9" ht="15.75">
      <c r="A14" s="6">
        <v>7</v>
      </c>
      <c r="B14" s="2" t="s">
        <v>310</v>
      </c>
      <c r="C14" s="171" t="s">
        <v>311</v>
      </c>
      <c r="D14" s="22"/>
      <c r="E14" s="22">
        <v>-27766</v>
      </c>
      <c r="F14" s="23"/>
      <c r="G14" s="24"/>
      <c r="H14" s="24"/>
      <c r="I14" s="24"/>
    </row>
    <row r="15" spans="1:9" ht="15.75">
      <c r="A15" s="6">
        <v>8</v>
      </c>
      <c r="B15" s="5" t="s">
        <v>345</v>
      </c>
      <c r="C15" s="21" t="s">
        <v>110</v>
      </c>
      <c r="D15" s="22">
        <v>94974</v>
      </c>
      <c r="E15" s="22">
        <v>94974</v>
      </c>
      <c r="F15" s="23"/>
      <c r="G15" s="24"/>
      <c r="H15" s="24"/>
      <c r="I15" s="24"/>
    </row>
    <row r="16" spans="1:9" ht="15.75">
      <c r="A16" s="6">
        <v>9</v>
      </c>
      <c r="B16" s="5" t="s">
        <v>273</v>
      </c>
      <c r="C16" s="21" t="s">
        <v>239</v>
      </c>
      <c r="D16" s="22"/>
      <c r="E16" s="22">
        <v>-27977</v>
      </c>
      <c r="F16" s="23"/>
      <c r="G16" s="24"/>
      <c r="H16" s="24"/>
      <c r="I16" s="24"/>
    </row>
    <row r="17" spans="1:9" ht="15.75">
      <c r="A17" s="6">
        <v>10</v>
      </c>
      <c r="B17" s="5" t="s">
        <v>118</v>
      </c>
      <c r="C17" s="21" t="s">
        <v>119</v>
      </c>
      <c r="D17" s="22"/>
      <c r="E17" s="22">
        <v>-23247</v>
      </c>
      <c r="F17" s="23"/>
      <c r="G17" s="24"/>
      <c r="H17" s="24"/>
      <c r="I17" s="24"/>
    </row>
    <row r="18" spans="2:9" ht="15.75">
      <c r="B18" s="7" t="s">
        <v>111</v>
      </c>
      <c r="C18" s="25"/>
      <c r="D18" s="26">
        <f>SUM(D8:D15)</f>
        <v>1870974</v>
      </c>
      <c r="E18" s="26">
        <f>SUM(E8:E17)</f>
        <v>1623167</v>
      </c>
      <c r="F18" s="27"/>
      <c r="I18" s="24"/>
    </row>
    <row r="19" spans="6:9" ht="10.5" customHeight="1">
      <c r="F19" s="27"/>
      <c r="I19" s="24"/>
    </row>
    <row r="20" spans="1:9" ht="15.75">
      <c r="A20" s="312" t="s">
        <v>112</v>
      </c>
      <c r="B20" s="313"/>
      <c r="C20" s="313"/>
      <c r="D20" s="313"/>
      <c r="E20" s="28"/>
      <c r="F20" s="28"/>
      <c r="I20" s="24"/>
    </row>
    <row r="21" spans="1:9" ht="6.75" customHeight="1">
      <c r="A21" s="15"/>
      <c r="B21" s="17"/>
      <c r="C21" s="17"/>
      <c r="D21" s="17"/>
      <c r="E21" s="17"/>
      <c r="F21" s="29"/>
      <c r="I21" s="24"/>
    </row>
    <row r="22" spans="1:9" ht="13.5" customHeight="1">
      <c r="A22" s="11" t="s">
        <v>1</v>
      </c>
      <c r="B22" s="30" t="s">
        <v>2</v>
      </c>
      <c r="C22" s="19" t="s">
        <v>104</v>
      </c>
      <c r="D22" s="20" t="s">
        <v>105</v>
      </c>
      <c r="E22" s="20" t="s">
        <v>332</v>
      </c>
      <c r="F22" s="27"/>
      <c r="I22" s="24"/>
    </row>
    <row r="23" spans="1:9" ht="15.75">
      <c r="A23" s="6">
        <v>1</v>
      </c>
      <c r="B23" s="5" t="s">
        <v>113</v>
      </c>
      <c r="C23" s="31"/>
      <c r="D23" s="22">
        <v>459970</v>
      </c>
      <c r="E23" s="22">
        <v>378533</v>
      </c>
      <c r="F23" s="27"/>
      <c r="I23" s="24"/>
    </row>
    <row r="24" spans="1:9" ht="15.75">
      <c r="A24" s="6">
        <v>2</v>
      </c>
      <c r="B24" s="5" t="s">
        <v>114</v>
      </c>
      <c r="C24" s="31" t="s">
        <v>115</v>
      </c>
      <c r="D24" s="22">
        <v>379600</v>
      </c>
      <c r="E24" s="22">
        <v>379600</v>
      </c>
      <c r="F24" s="27"/>
      <c r="I24" s="24"/>
    </row>
    <row r="25" spans="1:9" ht="15.75">
      <c r="A25" s="6">
        <v>3</v>
      </c>
      <c r="B25" s="5" t="s">
        <v>116</v>
      </c>
      <c r="C25" s="31" t="s">
        <v>115</v>
      </c>
      <c r="D25" s="22">
        <v>29300</v>
      </c>
      <c r="E25" s="22">
        <v>21975</v>
      </c>
      <c r="F25" s="32"/>
      <c r="I25" s="24"/>
    </row>
    <row r="26" spans="1:9" ht="15.75">
      <c r="A26" s="6">
        <v>4</v>
      </c>
      <c r="B26" s="5" t="s">
        <v>108</v>
      </c>
      <c r="C26" s="21" t="s">
        <v>109</v>
      </c>
      <c r="D26" s="22">
        <v>196540</v>
      </c>
      <c r="E26" s="22">
        <v>184542</v>
      </c>
      <c r="F26" s="27"/>
      <c r="I26" s="24"/>
    </row>
    <row r="27" spans="1:9" ht="15.75">
      <c r="A27" s="6">
        <v>5</v>
      </c>
      <c r="B27" s="5" t="s">
        <v>262</v>
      </c>
      <c r="C27" s="21" t="s">
        <v>219</v>
      </c>
      <c r="D27" s="22">
        <v>-4589</v>
      </c>
      <c r="E27" s="22">
        <v>-21284</v>
      </c>
      <c r="F27" s="27"/>
      <c r="I27" s="24"/>
    </row>
    <row r="28" spans="1:9" ht="15.75">
      <c r="A28" s="6">
        <v>6</v>
      </c>
      <c r="B28" s="2" t="s">
        <v>310</v>
      </c>
      <c r="C28" s="21" t="s">
        <v>311</v>
      </c>
      <c r="D28" s="22"/>
      <c r="E28" s="22">
        <v>27766</v>
      </c>
      <c r="F28" s="27"/>
      <c r="I28" s="24"/>
    </row>
    <row r="29" spans="1:9" ht="15.75">
      <c r="A29" s="6">
        <v>7</v>
      </c>
      <c r="B29" s="5" t="s">
        <v>118</v>
      </c>
      <c r="C29" s="21" t="s">
        <v>119</v>
      </c>
      <c r="D29" s="22">
        <v>11264</v>
      </c>
      <c r="E29" s="22">
        <v>11264</v>
      </c>
      <c r="F29" s="27"/>
      <c r="I29" s="24"/>
    </row>
    <row r="30" spans="1:9" ht="15.75">
      <c r="A30" s="6">
        <v>8</v>
      </c>
      <c r="B30" s="5" t="s">
        <v>345</v>
      </c>
      <c r="C30" s="21" t="s">
        <v>110</v>
      </c>
      <c r="D30" s="22">
        <v>78162</v>
      </c>
      <c r="E30" s="22">
        <v>78162</v>
      </c>
      <c r="F30" s="27"/>
      <c r="I30" s="24"/>
    </row>
    <row r="31" spans="1:9" ht="15.75">
      <c r="A31" s="6">
        <v>9</v>
      </c>
      <c r="B31" s="5" t="s">
        <v>273</v>
      </c>
      <c r="C31" s="21" t="s">
        <v>239</v>
      </c>
      <c r="D31" s="22"/>
      <c r="E31" s="22">
        <v>-956</v>
      </c>
      <c r="F31" s="27"/>
      <c r="I31" s="24"/>
    </row>
    <row r="32" spans="2:9" ht="15.75">
      <c r="B32" s="7" t="s">
        <v>111</v>
      </c>
      <c r="C32" s="21"/>
      <c r="D32" s="26">
        <f>SUM(D23:D30)</f>
        <v>1150247</v>
      </c>
      <c r="E32" s="26">
        <f>SUM(E23:E31)</f>
        <v>1059602</v>
      </c>
      <c r="F32" s="27"/>
      <c r="I32" s="24"/>
    </row>
    <row r="33" spans="3:9" ht="12" customHeight="1">
      <c r="C33" s="33"/>
      <c r="F33" s="27"/>
      <c r="I33" s="24"/>
    </row>
    <row r="34" spans="2:9" ht="15.75">
      <c r="B34" s="34" t="s">
        <v>120</v>
      </c>
      <c r="C34" s="25"/>
      <c r="D34" s="26">
        <f>D18+D32</f>
        <v>3021221</v>
      </c>
      <c r="E34" s="26">
        <f>E18+E32</f>
        <v>2682769</v>
      </c>
      <c r="F34" s="27"/>
      <c r="I34" s="24"/>
    </row>
    <row r="35" spans="6:9" ht="12" customHeight="1">
      <c r="F35" s="27"/>
      <c r="I35" s="24"/>
    </row>
    <row r="36" spans="1:9" ht="15.75">
      <c r="A36" s="317" t="s">
        <v>1</v>
      </c>
      <c r="B36" s="317" t="s">
        <v>121</v>
      </c>
      <c r="C36" s="317" t="s">
        <v>104</v>
      </c>
      <c r="D36" s="315" t="s">
        <v>105</v>
      </c>
      <c r="E36" s="315" t="s">
        <v>332</v>
      </c>
      <c r="F36" s="24"/>
      <c r="G36" s="24"/>
      <c r="H36" s="24"/>
      <c r="I36" s="24"/>
    </row>
    <row r="37" spans="1:9" ht="11.25" customHeight="1">
      <c r="A37" s="318"/>
      <c r="B37" s="318"/>
      <c r="C37" s="318"/>
      <c r="D37" s="316"/>
      <c r="E37" s="316"/>
      <c r="F37" s="24"/>
      <c r="G37" s="24"/>
      <c r="H37" s="24"/>
      <c r="I37" s="24"/>
    </row>
    <row r="38" spans="1:9" ht="15.75">
      <c r="A38" s="11" t="s">
        <v>40</v>
      </c>
      <c r="B38" s="7" t="s">
        <v>122</v>
      </c>
      <c r="C38" s="7"/>
      <c r="D38" s="7"/>
      <c r="E38" s="7"/>
      <c r="F38" s="24"/>
      <c r="G38" s="24"/>
      <c r="H38" s="24"/>
      <c r="I38" s="24"/>
    </row>
    <row r="39" spans="1:9" ht="15.75">
      <c r="A39" s="11" t="s">
        <v>14</v>
      </c>
      <c r="B39" s="7" t="s">
        <v>123</v>
      </c>
      <c r="C39" s="35" t="s">
        <v>124</v>
      </c>
      <c r="D39" s="36">
        <f>D40</f>
        <v>3200</v>
      </c>
      <c r="E39" s="36">
        <f>E40</f>
        <v>2432</v>
      </c>
      <c r="F39" s="24"/>
      <c r="G39" s="24"/>
      <c r="H39" s="24"/>
      <c r="I39" s="24"/>
    </row>
    <row r="40" spans="1:9" ht="15.75">
      <c r="A40" s="6" t="s">
        <v>125</v>
      </c>
      <c r="B40" s="5" t="s">
        <v>126</v>
      </c>
      <c r="C40" s="37" t="s">
        <v>127</v>
      </c>
      <c r="D40" s="38">
        <v>3200</v>
      </c>
      <c r="E40" s="38">
        <v>2432</v>
      </c>
      <c r="F40" s="2"/>
      <c r="G40" s="2"/>
      <c r="H40" s="2"/>
      <c r="I40" s="2"/>
    </row>
    <row r="41" spans="1:9" ht="15.75">
      <c r="A41" s="11" t="s">
        <v>15</v>
      </c>
      <c r="B41" s="7" t="s">
        <v>128</v>
      </c>
      <c r="C41" s="35" t="s">
        <v>129</v>
      </c>
      <c r="D41" s="36">
        <f>D42+D43+D44</f>
        <v>128000</v>
      </c>
      <c r="E41" s="36">
        <f>E42+E43+E44+E45</f>
        <v>123246</v>
      </c>
      <c r="F41" s="2"/>
      <c r="G41" s="2"/>
      <c r="H41" s="2"/>
      <c r="I41" s="2"/>
    </row>
    <row r="42" spans="1:9" ht="15.75">
      <c r="A42" s="6" t="s">
        <v>130</v>
      </c>
      <c r="B42" s="5" t="s">
        <v>131</v>
      </c>
      <c r="C42" s="37" t="s">
        <v>132</v>
      </c>
      <c r="D42" s="38">
        <v>30000</v>
      </c>
      <c r="E42" s="38">
        <v>26679</v>
      </c>
      <c r="F42" s="2"/>
      <c r="G42" s="2"/>
      <c r="H42" s="2"/>
      <c r="I42" s="2"/>
    </row>
    <row r="43" spans="1:9" ht="15.75">
      <c r="A43" s="6" t="s">
        <v>133</v>
      </c>
      <c r="B43" s="5" t="s">
        <v>134</v>
      </c>
      <c r="C43" s="37" t="s">
        <v>135</v>
      </c>
      <c r="D43" s="38">
        <v>28000</v>
      </c>
      <c r="E43" s="38">
        <v>35307</v>
      </c>
      <c r="F43" s="2"/>
      <c r="G43" s="2"/>
      <c r="H43" s="2"/>
      <c r="I43" s="2"/>
    </row>
    <row r="44" spans="1:9" ht="15.75">
      <c r="A44" s="6" t="s">
        <v>136</v>
      </c>
      <c r="B44" s="5" t="s">
        <v>137</v>
      </c>
      <c r="C44" s="37" t="s">
        <v>138</v>
      </c>
      <c r="D44" s="38">
        <v>70000</v>
      </c>
      <c r="E44" s="38">
        <v>61245</v>
      </c>
      <c r="F44" s="2"/>
      <c r="G44" s="2"/>
      <c r="H44" s="2"/>
      <c r="I44" s="2"/>
    </row>
    <row r="45" spans="1:9" ht="15.75">
      <c r="A45" s="6" t="s">
        <v>165</v>
      </c>
      <c r="B45" s="5" t="s">
        <v>312</v>
      </c>
      <c r="C45" s="37" t="s">
        <v>313</v>
      </c>
      <c r="D45" s="38"/>
      <c r="E45" s="38">
        <v>15</v>
      </c>
      <c r="F45" s="2"/>
      <c r="G45" s="2"/>
      <c r="H45" s="2"/>
      <c r="I45" s="2"/>
    </row>
    <row r="46" spans="1:9" ht="15.75">
      <c r="A46" s="6"/>
      <c r="B46" s="7" t="s">
        <v>139</v>
      </c>
      <c r="C46" s="35"/>
      <c r="D46" s="36">
        <f>D39+D41</f>
        <v>131200</v>
      </c>
      <c r="E46" s="36">
        <f>E39+E41</f>
        <v>125678</v>
      </c>
      <c r="F46" s="2"/>
      <c r="G46" s="2"/>
      <c r="H46" s="2"/>
      <c r="I46" s="2"/>
    </row>
    <row r="47" spans="1:9" ht="15.75">
      <c r="A47" s="11" t="s">
        <v>41</v>
      </c>
      <c r="B47" s="7" t="s">
        <v>140</v>
      </c>
      <c r="C47" s="35"/>
      <c r="D47" s="36"/>
      <c r="E47" s="36"/>
      <c r="F47" s="2"/>
      <c r="G47" s="2"/>
      <c r="H47" s="2"/>
      <c r="I47" s="2"/>
    </row>
    <row r="48" spans="1:9" ht="15.75">
      <c r="A48" s="11" t="s">
        <v>14</v>
      </c>
      <c r="B48" s="7" t="s">
        <v>141</v>
      </c>
      <c r="C48" s="35" t="s">
        <v>142</v>
      </c>
      <c r="D48" s="36">
        <f>D49+D50+D51+D52+D53+D4</f>
        <v>128740</v>
      </c>
      <c r="E48" s="36">
        <f>E49+E50+E51+E52+E53+E4</f>
        <v>68919</v>
      </c>
      <c r="F48" s="2"/>
      <c r="G48" s="2"/>
      <c r="H48" s="2"/>
      <c r="I48" s="2"/>
    </row>
    <row r="49" spans="1:9" ht="15.75">
      <c r="A49" s="6" t="s">
        <v>125</v>
      </c>
      <c r="B49" s="5" t="s">
        <v>143</v>
      </c>
      <c r="C49" s="37" t="s">
        <v>144</v>
      </c>
      <c r="D49" s="38">
        <v>18400</v>
      </c>
      <c r="E49" s="38">
        <v>23009</v>
      </c>
      <c r="F49" s="2"/>
      <c r="G49" s="2"/>
      <c r="H49" s="2"/>
      <c r="I49" s="2"/>
    </row>
    <row r="50" spans="1:9" ht="15.75">
      <c r="A50" s="6" t="s">
        <v>145</v>
      </c>
      <c r="B50" s="5" t="s">
        <v>146</v>
      </c>
      <c r="C50" s="37" t="s">
        <v>147</v>
      </c>
      <c r="D50" s="38">
        <v>18500</v>
      </c>
      <c r="E50" s="38">
        <v>13532</v>
      </c>
      <c r="F50" s="2"/>
      <c r="G50" s="2"/>
      <c r="H50" s="2"/>
      <c r="I50" s="2"/>
    </row>
    <row r="51" spans="1:9" ht="15.75">
      <c r="A51" s="6" t="s">
        <v>148</v>
      </c>
      <c r="B51" s="5" t="s">
        <v>149</v>
      </c>
      <c r="C51" s="37" t="s">
        <v>150</v>
      </c>
      <c r="D51" s="38">
        <v>90740</v>
      </c>
      <c r="E51" s="38">
        <v>32373</v>
      </c>
      <c r="F51" s="2"/>
      <c r="G51" s="2"/>
      <c r="H51" s="2"/>
      <c r="I51" s="2"/>
    </row>
    <row r="52" spans="1:9" ht="15.75">
      <c r="A52" s="6" t="s">
        <v>151</v>
      </c>
      <c r="B52" s="5" t="s">
        <v>152</v>
      </c>
      <c r="C52" s="37" t="s">
        <v>153</v>
      </c>
      <c r="D52" s="38">
        <v>1000</v>
      </c>
      <c r="E52" s="38"/>
      <c r="F52" s="2"/>
      <c r="G52" s="2"/>
      <c r="H52" s="2"/>
      <c r="I52" s="2"/>
    </row>
    <row r="53" spans="1:9" ht="15.75">
      <c r="A53" s="6" t="s">
        <v>154</v>
      </c>
      <c r="B53" s="5" t="s">
        <v>155</v>
      </c>
      <c r="C53" s="37" t="s">
        <v>156</v>
      </c>
      <c r="D53" s="38">
        <v>100</v>
      </c>
      <c r="E53" s="38">
        <v>5</v>
      </c>
      <c r="F53" s="2"/>
      <c r="G53" s="2"/>
      <c r="H53" s="2"/>
      <c r="I53" s="2"/>
    </row>
    <row r="54" spans="1:9" ht="15.75">
      <c r="A54" s="11" t="s">
        <v>15</v>
      </c>
      <c r="B54" s="7" t="s">
        <v>157</v>
      </c>
      <c r="C54" s="35" t="s">
        <v>158</v>
      </c>
      <c r="D54" s="36">
        <f>D55+D56+D57+D58+D59+D60+D61</f>
        <v>181600</v>
      </c>
      <c r="E54" s="36">
        <f>E55+E56+E57+E58+E59+E60+E61+E62</f>
        <v>171398</v>
      </c>
      <c r="F54" s="2"/>
      <c r="G54" s="2"/>
      <c r="H54" s="2"/>
      <c r="I54" s="2"/>
    </row>
    <row r="55" spans="1:9" ht="15.75">
      <c r="A55" s="6" t="s">
        <v>130</v>
      </c>
      <c r="B55" s="5" t="s">
        <v>159</v>
      </c>
      <c r="C55" s="37" t="s">
        <v>160</v>
      </c>
      <c r="D55" s="38">
        <v>12000</v>
      </c>
      <c r="E55" s="38">
        <v>11098</v>
      </c>
      <c r="F55" s="2"/>
      <c r="G55" s="2"/>
      <c r="H55" s="2"/>
      <c r="I55" s="2"/>
    </row>
    <row r="56" spans="1:9" ht="15.75">
      <c r="A56" s="6" t="s">
        <v>133</v>
      </c>
      <c r="B56" s="5" t="s">
        <v>161</v>
      </c>
      <c r="C56" s="37" t="s">
        <v>162</v>
      </c>
      <c r="D56" s="38">
        <v>70000</v>
      </c>
      <c r="E56" s="38">
        <v>59369</v>
      </c>
      <c r="F56" s="2"/>
      <c r="G56" s="2"/>
      <c r="H56" s="2"/>
      <c r="I56" s="2"/>
    </row>
    <row r="57" spans="1:9" ht="15.75">
      <c r="A57" s="6" t="s">
        <v>136</v>
      </c>
      <c r="B57" s="5" t="s">
        <v>163</v>
      </c>
      <c r="C57" s="37" t="s">
        <v>164</v>
      </c>
      <c r="D57" s="38">
        <v>2300</v>
      </c>
      <c r="E57" s="38">
        <v>2572</v>
      </c>
      <c r="F57" s="2"/>
      <c r="G57" s="2"/>
      <c r="H57" s="2"/>
      <c r="I57" s="2"/>
    </row>
    <row r="58" spans="1:9" ht="15.75">
      <c r="A58" s="6" t="s">
        <v>165</v>
      </c>
      <c r="B58" s="5" t="s">
        <v>166</v>
      </c>
      <c r="C58" s="37" t="s">
        <v>167</v>
      </c>
      <c r="D58" s="38">
        <v>60000</v>
      </c>
      <c r="E58" s="38">
        <v>65210</v>
      </c>
      <c r="F58" s="2"/>
      <c r="G58" s="2"/>
      <c r="H58" s="2"/>
      <c r="I58" s="2"/>
    </row>
    <row r="59" spans="1:9" ht="15.75">
      <c r="A59" s="6" t="s">
        <v>168</v>
      </c>
      <c r="B59" s="5" t="s">
        <v>169</v>
      </c>
      <c r="C59" s="37" t="s">
        <v>170</v>
      </c>
      <c r="D59" s="38">
        <v>7200</v>
      </c>
      <c r="E59" s="38">
        <v>7968</v>
      </c>
      <c r="F59" s="2"/>
      <c r="G59" s="2"/>
      <c r="H59" s="2"/>
      <c r="I59" s="2"/>
    </row>
    <row r="60" spans="1:9" ht="15.75">
      <c r="A60" s="6" t="s">
        <v>171</v>
      </c>
      <c r="B60" s="5" t="s">
        <v>172</v>
      </c>
      <c r="C60" s="37" t="s">
        <v>173</v>
      </c>
      <c r="D60" s="38">
        <v>30000</v>
      </c>
      <c r="E60" s="38">
        <v>25064</v>
      </c>
      <c r="F60" s="2"/>
      <c r="G60" s="2"/>
      <c r="H60" s="2"/>
      <c r="I60" s="2"/>
    </row>
    <row r="61" spans="1:9" ht="15.75">
      <c r="A61" s="6" t="s">
        <v>174</v>
      </c>
      <c r="B61" s="5" t="s">
        <v>175</v>
      </c>
      <c r="C61" s="37" t="s">
        <v>176</v>
      </c>
      <c r="D61" s="38">
        <v>100</v>
      </c>
      <c r="E61" s="38">
        <v>36</v>
      </c>
      <c r="F61" s="2"/>
      <c r="G61" s="2"/>
      <c r="H61" s="2"/>
      <c r="I61" s="2"/>
    </row>
    <row r="62" spans="1:9" ht="15.75">
      <c r="A62" s="6" t="s">
        <v>177</v>
      </c>
      <c r="B62" s="5" t="s">
        <v>178</v>
      </c>
      <c r="C62" s="37" t="s">
        <v>179</v>
      </c>
      <c r="D62" s="38">
        <v>0</v>
      </c>
      <c r="E62" s="38">
        <v>81</v>
      </c>
      <c r="F62" s="2"/>
      <c r="G62" s="2"/>
      <c r="H62" s="2"/>
      <c r="I62" s="2"/>
    </row>
    <row r="63" spans="1:9" ht="15.75">
      <c r="A63" s="11" t="s">
        <v>16</v>
      </c>
      <c r="B63" s="7" t="s">
        <v>180</v>
      </c>
      <c r="C63" s="35" t="s">
        <v>181</v>
      </c>
      <c r="D63" s="36">
        <v>7800</v>
      </c>
      <c r="E63" s="36">
        <v>6707</v>
      </c>
      <c r="F63" s="2"/>
      <c r="G63" s="2"/>
      <c r="H63" s="2"/>
      <c r="I63" s="2"/>
    </row>
    <row r="64" spans="1:9" ht="15.75">
      <c r="A64" s="11" t="s">
        <v>17</v>
      </c>
      <c r="B64" s="7" t="s">
        <v>182</v>
      </c>
      <c r="C64" s="35" t="s">
        <v>183</v>
      </c>
      <c r="D64" s="36">
        <v>2000</v>
      </c>
      <c r="E64" s="36">
        <v>1907</v>
      </c>
      <c r="F64" s="2"/>
      <c r="G64" s="2"/>
      <c r="H64" s="2"/>
      <c r="I64" s="2"/>
    </row>
    <row r="65" spans="1:9" ht="15.75">
      <c r="A65" s="11" t="s">
        <v>18</v>
      </c>
      <c r="B65" s="7" t="s">
        <v>184</v>
      </c>
      <c r="C65" s="35" t="s">
        <v>185</v>
      </c>
      <c r="D65" s="36">
        <v>-2800</v>
      </c>
      <c r="E65" s="36">
        <v>-3147</v>
      </c>
      <c r="F65" s="2"/>
      <c r="G65" s="2"/>
      <c r="H65" s="2"/>
      <c r="I65" s="2"/>
    </row>
    <row r="66" spans="1:9" ht="15.75" hidden="1">
      <c r="A66" s="11" t="s">
        <v>19</v>
      </c>
      <c r="B66" s="7" t="s">
        <v>186</v>
      </c>
      <c r="C66" s="35" t="s">
        <v>187</v>
      </c>
      <c r="D66" s="36"/>
      <c r="E66" s="36"/>
      <c r="F66" s="2"/>
      <c r="G66" s="2"/>
      <c r="H66" s="2"/>
      <c r="I66" s="2"/>
    </row>
    <row r="67" spans="1:9" ht="15.75" hidden="1">
      <c r="A67" s="11" t="s">
        <v>3</v>
      </c>
      <c r="B67" s="7" t="s">
        <v>188</v>
      </c>
      <c r="C67" s="35" t="s">
        <v>189</v>
      </c>
      <c r="D67" s="36"/>
      <c r="E67" s="36"/>
      <c r="F67" s="2"/>
      <c r="G67" s="2"/>
      <c r="H67" s="2"/>
      <c r="I67" s="2"/>
    </row>
    <row r="68" spans="1:9" ht="15.75">
      <c r="A68" s="11">
        <v>6</v>
      </c>
      <c r="B68" s="7" t="s">
        <v>190</v>
      </c>
      <c r="C68" s="35" t="s">
        <v>191</v>
      </c>
      <c r="D68" s="36">
        <v>11430</v>
      </c>
      <c r="E68" s="36">
        <v>7071</v>
      </c>
      <c r="F68" s="2"/>
      <c r="G68" s="2"/>
      <c r="H68" s="2"/>
      <c r="I68" s="2"/>
    </row>
    <row r="69" spans="1:9" ht="15.75">
      <c r="A69" s="6"/>
      <c r="B69" s="7" t="s">
        <v>192</v>
      </c>
      <c r="C69" s="35"/>
      <c r="D69" s="36">
        <f>D48+D54+D63+D64+D65+D66+D67+D68</f>
        <v>328770</v>
      </c>
      <c r="E69" s="36">
        <f>E48+E54+E63+E64+E65+E66+E67+E68</f>
        <v>252855</v>
      </c>
      <c r="F69" s="2"/>
      <c r="G69" s="2"/>
      <c r="H69" s="2"/>
      <c r="I69" s="2"/>
    </row>
    <row r="70" spans="1:9" ht="15.75">
      <c r="A70" s="6"/>
      <c r="B70" s="7" t="s">
        <v>193</v>
      </c>
      <c r="C70" s="39"/>
      <c r="D70" s="36">
        <f>D46+D69</f>
        <v>459970</v>
      </c>
      <c r="E70" s="36">
        <f>E46+E69</f>
        <v>378533</v>
      </c>
      <c r="F70" s="2"/>
      <c r="G70" s="2"/>
      <c r="H70" s="2"/>
      <c r="I70" s="2"/>
    </row>
  </sheetData>
  <sheetProtection password="B55E" sheet="1" objects="1" scenarios="1" selectLockedCells="1" selectUnlockedCells="1"/>
  <mergeCells count="9">
    <mergeCell ref="A3:E3"/>
    <mergeCell ref="C1:E1"/>
    <mergeCell ref="E36:E37"/>
    <mergeCell ref="A5:D5"/>
    <mergeCell ref="A20:D20"/>
    <mergeCell ref="A36:A37"/>
    <mergeCell ref="B36:B37"/>
    <mergeCell ref="C36:C37"/>
    <mergeCell ref="D36:D37"/>
  </mergeCells>
  <printOptions/>
  <pageMargins left="0.81" right="0.75" top="0.26" bottom="0.21" header="0.24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B1">
      <pane ySplit="7" topLeftCell="BM8" activePane="bottomLeft" state="frozen"/>
      <selection pane="topLeft" activeCell="A1" sqref="A1:IV1"/>
      <selection pane="bottomLeft" activeCell="C57" sqref="C57"/>
    </sheetView>
  </sheetViews>
  <sheetFormatPr defaultColWidth="9.140625" defaultRowHeight="12.75"/>
  <cols>
    <col min="1" max="1" width="7.421875" style="41" hidden="1" customWidth="1"/>
    <col min="2" max="2" width="62.57421875" style="41" customWidth="1"/>
    <col min="3" max="3" width="11.8515625" style="41" bestFit="1" customWidth="1"/>
    <col min="4" max="5" width="14.8515625" style="41" customWidth="1"/>
    <col min="6" max="16384" width="9.140625" style="41" customWidth="1"/>
  </cols>
  <sheetData>
    <row r="1" spans="3:5" ht="12.75">
      <c r="C1" s="322" t="s">
        <v>36</v>
      </c>
      <c r="D1" s="321"/>
      <c r="E1" s="323"/>
    </row>
    <row r="2" spans="2:5" ht="23.25">
      <c r="B2" s="319" t="s">
        <v>56</v>
      </c>
      <c r="C2" s="320"/>
      <c r="D2" s="320"/>
      <c r="E2" s="321"/>
    </row>
    <row r="3" spans="1:5" ht="23.25">
      <c r="A3" s="42"/>
      <c r="B3" s="319" t="s">
        <v>81</v>
      </c>
      <c r="C3" s="320"/>
      <c r="D3" s="320"/>
      <c r="E3" s="321"/>
    </row>
    <row r="4" spans="1:5" ht="23.25">
      <c r="A4" s="42"/>
      <c r="B4" s="319" t="s">
        <v>335</v>
      </c>
      <c r="C4" s="320"/>
      <c r="D4" s="320"/>
      <c r="E4" s="321"/>
    </row>
    <row r="5" spans="2:5" s="62" customFormat="1" ht="8.25" customHeight="1">
      <c r="B5" s="43"/>
      <c r="C5" s="122"/>
      <c r="D5" s="296" t="s">
        <v>37</v>
      </c>
      <c r="E5" s="296" t="s">
        <v>37</v>
      </c>
    </row>
    <row r="6" spans="2:5" s="62" customFormat="1" ht="26.25" customHeight="1">
      <c r="B6" s="123" t="s">
        <v>347</v>
      </c>
      <c r="C6" s="124" t="s">
        <v>20</v>
      </c>
      <c r="D6" s="125" t="s">
        <v>253</v>
      </c>
      <c r="E6" s="125" t="s">
        <v>240</v>
      </c>
    </row>
    <row r="7" spans="2:5" s="62" customFormat="1" ht="16.5" thickBot="1">
      <c r="B7" s="43">
        <v>1</v>
      </c>
      <c r="C7" s="126">
        <v>2</v>
      </c>
      <c r="D7" s="127">
        <v>3</v>
      </c>
      <c r="E7" s="127">
        <v>3</v>
      </c>
    </row>
    <row r="8" spans="2:5" s="128" customFormat="1" ht="16.5" thickBot="1">
      <c r="B8" s="129" t="s">
        <v>31</v>
      </c>
      <c r="C8" s="130" t="s">
        <v>20</v>
      </c>
      <c r="D8" s="169">
        <f>D10+D11+D9</f>
        <v>698896</v>
      </c>
      <c r="E8" s="169">
        <f>E10+E11+E9</f>
        <v>670890</v>
      </c>
    </row>
    <row r="9" spans="2:5" s="128" customFormat="1" ht="15.75">
      <c r="B9" s="131" t="s">
        <v>241</v>
      </c>
      <c r="C9" s="124"/>
      <c r="D9" s="170">
        <v>46898</v>
      </c>
      <c r="E9" s="170">
        <v>48100</v>
      </c>
    </row>
    <row r="10" spans="2:5" s="62" customFormat="1" ht="15.75">
      <c r="B10" s="132" t="s">
        <v>21</v>
      </c>
      <c r="C10" s="133"/>
      <c r="D10" s="134">
        <v>607216</v>
      </c>
      <c r="E10" s="134">
        <v>584110</v>
      </c>
    </row>
    <row r="11" spans="2:5" s="62" customFormat="1" ht="16.5" thickBot="1">
      <c r="B11" s="135" t="s">
        <v>52</v>
      </c>
      <c r="C11" s="136"/>
      <c r="D11" s="137">
        <v>44782</v>
      </c>
      <c r="E11" s="137">
        <v>38680</v>
      </c>
    </row>
    <row r="12" spans="2:5" s="128" customFormat="1" ht="16.5" thickBot="1">
      <c r="B12" s="138" t="s">
        <v>32</v>
      </c>
      <c r="C12" s="130" t="s">
        <v>20</v>
      </c>
      <c r="D12" s="169">
        <f>D13+D14+D15</f>
        <v>100930</v>
      </c>
      <c r="E12" s="169">
        <f>E13+E14+E15</f>
        <v>66798</v>
      </c>
    </row>
    <row r="13" spans="2:5" s="62" customFormat="1" ht="15.75">
      <c r="B13" s="132" t="s">
        <v>101</v>
      </c>
      <c r="C13" s="133"/>
      <c r="D13" s="134">
        <v>67276</v>
      </c>
      <c r="E13" s="134">
        <v>56129</v>
      </c>
    </row>
    <row r="14" spans="2:5" s="62" customFormat="1" ht="15.75">
      <c r="B14" s="135" t="s">
        <v>53</v>
      </c>
      <c r="C14" s="139"/>
      <c r="D14" s="137">
        <v>30768</v>
      </c>
      <c r="E14" s="137">
        <v>10669</v>
      </c>
    </row>
    <row r="15" spans="2:5" s="62" customFormat="1" ht="16.5" thickBot="1">
      <c r="B15" s="135" t="s">
        <v>33</v>
      </c>
      <c r="C15" s="136"/>
      <c r="D15" s="137">
        <v>2886</v>
      </c>
      <c r="E15" s="137"/>
    </row>
    <row r="16" spans="2:5" s="128" customFormat="1" ht="16.5" thickBot="1">
      <c r="B16" s="129" t="s">
        <v>34</v>
      </c>
      <c r="C16" s="130" t="s">
        <v>20</v>
      </c>
      <c r="D16" s="169">
        <f>D17+D18+D19</f>
        <v>1232531</v>
      </c>
      <c r="E16" s="169">
        <f>E17+E18+E19</f>
        <v>1088522</v>
      </c>
    </row>
    <row r="17" spans="2:5" s="62" customFormat="1" ht="15.75">
      <c r="B17" s="131" t="s">
        <v>35</v>
      </c>
      <c r="C17" s="140"/>
      <c r="D17" s="141">
        <v>377300</v>
      </c>
      <c r="E17" s="141">
        <v>319147</v>
      </c>
    </row>
    <row r="18" spans="2:5" s="62" customFormat="1" ht="15.75">
      <c r="B18" s="142" t="s">
        <v>84</v>
      </c>
      <c r="C18" s="143"/>
      <c r="D18" s="141">
        <v>816435</v>
      </c>
      <c r="E18" s="141">
        <v>724977</v>
      </c>
    </row>
    <row r="19" spans="2:5" s="62" customFormat="1" ht="16.5" thickBot="1">
      <c r="B19" s="142" t="s">
        <v>45</v>
      </c>
      <c r="C19" s="144"/>
      <c r="D19" s="141">
        <v>38796</v>
      </c>
      <c r="E19" s="141">
        <v>44398</v>
      </c>
    </row>
    <row r="20" spans="2:5" s="128" customFormat="1" ht="16.5" thickBot="1">
      <c r="B20" s="129" t="s">
        <v>22</v>
      </c>
      <c r="C20" s="130" t="s">
        <v>20</v>
      </c>
      <c r="D20" s="169">
        <f>D21+D22</f>
        <v>57109</v>
      </c>
      <c r="E20" s="169">
        <f>E21+E22</f>
        <v>33898</v>
      </c>
    </row>
    <row r="21" spans="2:5" s="62" customFormat="1" ht="15.75">
      <c r="B21" s="131" t="s">
        <v>46</v>
      </c>
      <c r="C21" s="133"/>
      <c r="D21" s="141">
        <v>28884</v>
      </c>
      <c r="E21" s="141">
        <v>8555</v>
      </c>
    </row>
    <row r="22" spans="2:5" s="62" customFormat="1" ht="16.5" thickBot="1">
      <c r="B22" s="142" t="s">
        <v>44</v>
      </c>
      <c r="C22" s="144"/>
      <c r="D22" s="141">
        <v>28225</v>
      </c>
      <c r="E22" s="141">
        <v>25343</v>
      </c>
    </row>
    <row r="23" spans="2:5" s="128" customFormat="1" ht="16.5" thickBot="1">
      <c r="B23" s="129" t="s">
        <v>23</v>
      </c>
      <c r="C23" s="145" t="s">
        <v>20</v>
      </c>
      <c r="D23" s="169">
        <f>D24+D25+D26+D27</f>
        <v>186187</v>
      </c>
      <c r="E23" s="169">
        <f>E24+E25+E26+E27</f>
        <v>173270</v>
      </c>
    </row>
    <row r="24" spans="2:5" s="62" customFormat="1" ht="15.75">
      <c r="B24" s="131" t="s">
        <v>47</v>
      </c>
      <c r="C24" s="146"/>
      <c r="D24" s="141">
        <v>140500</v>
      </c>
      <c r="E24" s="141">
        <v>128240</v>
      </c>
    </row>
    <row r="25" spans="2:5" s="62" customFormat="1" ht="15.75">
      <c r="B25" s="142" t="s">
        <v>48</v>
      </c>
      <c r="C25" s="143"/>
      <c r="D25" s="141">
        <v>12211</v>
      </c>
      <c r="E25" s="141">
        <v>11594</v>
      </c>
    </row>
    <row r="26" spans="2:5" s="62" customFormat="1" ht="15.75">
      <c r="B26" s="142" t="s">
        <v>49</v>
      </c>
      <c r="C26" s="143"/>
      <c r="D26" s="141">
        <v>23886</v>
      </c>
      <c r="E26" s="141">
        <v>24009</v>
      </c>
    </row>
    <row r="27" spans="2:5" s="62" customFormat="1" ht="16.5" thickBot="1">
      <c r="B27" s="142" t="s">
        <v>57</v>
      </c>
      <c r="C27" s="144"/>
      <c r="D27" s="147">
        <v>9590</v>
      </c>
      <c r="E27" s="147">
        <v>9427</v>
      </c>
    </row>
    <row r="28" spans="2:5" s="128" customFormat="1" ht="16.5" thickBot="1">
      <c r="B28" s="129" t="s">
        <v>24</v>
      </c>
      <c r="C28" s="130" t="s">
        <v>20</v>
      </c>
      <c r="D28" s="169">
        <f>D29+D30+D33+D34+D31+D32</f>
        <v>354406</v>
      </c>
      <c r="E28" s="169">
        <f>E29+E30+E33+E34+E31+E32</f>
        <v>324373</v>
      </c>
    </row>
    <row r="29" spans="2:5" s="62" customFormat="1" ht="15.75">
      <c r="B29" s="131" t="s">
        <v>50</v>
      </c>
      <c r="C29" s="133"/>
      <c r="D29" s="141">
        <v>9797</v>
      </c>
      <c r="E29" s="141">
        <v>28967</v>
      </c>
    </row>
    <row r="30" spans="2:5" s="62" customFormat="1" ht="15.75">
      <c r="B30" s="142" t="s">
        <v>25</v>
      </c>
      <c r="C30" s="143"/>
      <c r="D30" s="141">
        <v>46000</v>
      </c>
      <c r="E30" s="141">
        <v>48529</v>
      </c>
    </row>
    <row r="31" spans="2:5" s="62" customFormat="1" ht="15.75">
      <c r="B31" s="142" t="s">
        <v>194</v>
      </c>
      <c r="C31" s="143"/>
      <c r="D31" s="141">
        <v>146289</v>
      </c>
      <c r="E31" s="141">
        <v>134299</v>
      </c>
    </row>
    <row r="32" spans="2:5" s="62" customFormat="1" ht="15.75">
      <c r="B32" s="142" t="s">
        <v>195</v>
      </c>
      <c r="C32" s="143"/>
      <c r="D32" s="141">
        <v>45320</v>
      </c>
      <c r="E32" s="141">
        <v>7360</v>
      </c>
    </row>
    <row r="33" spans="2:5" s="62" customFormat="1" ht="15.75">
      <c r="B33" s="142" t="s">
        <v>26</v>
      </c>
      <c r="C33" s="143"/>
      <c r="D33" s="141">
        <v>5000</v>
      </c>
      <c r="E33" s="141">
        <v>7499</v>
      </c>
    </row>
    <row r="34" spans="2:5" s="62" customFormat="1" ht="16.5" thickBot="1">
      <c r="B34" s="142" t="s">
        <v>51</v>
      </c>
      <c r="C34" s="144"/>
      <c r="D34" s="141">
        <v>102000</v>
      </c>
      <c r="E34" s="141">
        <v>97719</v>
      </c>
    </row>
    <row r="35" spans="2:5" s="128" customFormat="1" ht="16.5" thickBot="1">
      <c r="B35" s="129" t="s">
        <v>27</v>
      </c>
      <c r="C35" s="130" t="s">
        <v>20</v>
      </c>
      <c r="D35" s="148">
        <f>D37+D38+D39+D36+D40</f>
        <v>117959</v>
      </c>
      <c r="E35" s="148">
        <f>E37+E38+E39+E36+E40</f>
        <v>107526</v>
      </c>
    </row>
    <row r="36" spans="2:5" s="128" customFormat="1" ht="15.75">
      <c r="B36" s="131" t="s">
        <v>251</v>
      </c>
      <c r="C36" s="124"/>
      <c r="D36" s="149">
        <v>6436</v>
      </c>
      <c r="E36" s="149">
        <v>5790</v>
      </c>
    </row>
    <row r="37" spans="2:5" s="62" customFormat="1" ht="15.75">
      <c r="B37" s="131" t="s">
        <v>28</v>
      </c>
      <c r="C37" s="140"/>
      <c r="D37" s="147">
        <v>4807</v>
      </c>
      <c r="E37" s="147">
        <v>4531</v>
      </c>
    </row>
    <row r="38" spans="2:5" s="62" customFormat="1" ht="15.75">
      <c r="B38" s="142" t="s">
        <v>29</v>
      </c>
      <c r="C38" s="143"/>
      <c r="D38" s="141">
        <v>92040</v>
      </c>
      <c r="E38" s="141">
        <v>84960</v>
      </c>
    </row>
    <row r="39" spans="2:5" s="62" customFormat="1" ht="15.75">
      <c r="B39" s="142" t="s">
        <v>30</v>
      </c>
      <c r="C39" s="144"/>
      <c r="D39" s="150">
        <v>13300</v>
      </c>
      <c r="E39" s="150">
        <v>10901</v>
      </c>
    </row>
    <row r="40" spans="2:5" s="62" customFormat="1" ht="16.5" thickBot="1">
      <c r="B40" s="151" t="s">
        <v>252</v>
      </c>
      <c r="C40" s="144"/>
      <c r="D40" s="152">
        <v>1376</v>
      </c>
      <c r="E40" s="153">
        <v>1344</v>
      </c>
    </row>
    <row r="41" spans="2:5" s="128" customFormat="1" ht="16.5" thickBot="1">
      <c r="B41" s="129" t="s">
        <v>9</v>
      </c>
      <c r="C41" s="130" t="s">
        <v>20</v>
      </c>
      <c r="D41" s="169">
        <f>D42+D43+D44+D45+D46</f>
        <v>273203</v>
      </c>
      <c r="E41" s="169">
        <f>E42+E43+E44+E45+E46</f>
        <v>217492</v>
      </c>
    </row>
    <row r="42" spans="2:5" s="62" customFormat="1" ht="15.75">
      <c r="B42" s="131" t="s">
        <v>10</v>
      </c>
      <c r="C42" s="140"/>
      <c r="D42" s="141">
        <v>102737</v>
      </c>
      <c r="E42" s="141">
        <v>46765</v>
      </c>
    </row>
    <row r="43" spans="2:5" s="62" customFormat="1" ht="15.75">
      <c r="B43" s="142" t="s">
        <v>54</v>
      </c>
      <c r="C43" s="139"/>
      <c r="D43" s="141">
        <v>36856</v>
      </c>
      <c r="E43" s="141">
        <v>35119</v>
      </c>
    </row>
    <row r="44" spans="2:5" s="62" customFormat="1" ht="15.75">
      <c r="B44" s="142" t="s">
        <v>11</v>
      </c>
      <c r="C44" s="139"/>
      <c r="D44" s="141">
        <v>20184</v>
      </c>
      <c r="E44" s="141">
        <v>20134</v>
      </c>
    </row>
    <row r="45" spans="2:5" s="62" customFormat="1" ht="15.75">
      <c r="B45" s="142" t="s">
        <v>42</v>
      </c>
      <c r="C45" s="139"/>
      <c r="D45" s="141">
        <v>800</v>
      </c>
      <c r="E45" s="141">
        <v>864</v>
      </c>
    </row>
    <row r="46" spans="2:5" s="62" customFormat="1" ht="16.5" thickBot="1">
      <c r="B46" s="154" t="s">
        <v>55</v>
      </c>
      <c r="C46" s="136"/>
      <c r="D46" s="134">
        <v>112626</v>
      </c>
      <c r="E46" s="134">
        <v>114610</v>
      </c>
    </row>
    <row r="47" spans="2:5" s="128" customFormat="1" ht="16.5" thickBot="1">
      <c r="B47" s="129" t="s">
        <v>13</v>
      </c>
      <c r="C47" s="130" t="s">
        <v>20</v>
      </c>
      <c r="D47" s="155"/>
      <c r="E47" s="155"/>
    </row>
    <row r="48" spans="2:5" s="62" customFormat="1" ht="16.5" thickBot="1">
      <c r="B48" s="156" t="s">
        <v>12</v>
      </c>
      <c r="C48" s="157"/>
      <c r="D48" s="158"/>
      <c r="E48" s="158"/>
    </row>
    <row r="49" spans="2:5" s="62" customFormat="1" ht="16.5" thickBot="1">
      <c r="B49" s="159" t="s">
        <v>196</v>
      </c>
      <c r="C49" s="160"/>
      <c r="D49" s="161"/>
      <c r="E49" s="162"/>
    </row>
    <row r="50" spans="2:5" s="128" customFormat="1" ht="16.5" thickBot="1">
      <c r="B50" s="44" t="s">
        <v>39</v>
      </c>
      <c r="C50" s="163" t="s">
        <v>20</v>
      </c>
      <c r="D50" s="164">
        <f>D8+D12+D16+D20+D23+D28+D35+D41+D47+D49</f>
        <v>3021221</v>
      </c>
      <c r="E50" s="164">
        <f>E8+E12+E16+E20+E23+E28+E35+E41+E47+E49</f>
        <v>2682769</v>
      </c>
    </row>
    <row r="51" spans="2:5" s="62" customFormat="1" ht="15.75">
      <c r="B51" s="45"/>
      <c r="C51" s="165"/>
      <c r="D51" s="166"/>
      <c r="E51" s="166"/>
    </row>
    <row r="52" spans="2:5" s="62" customFormat="1" ht="15.75">
      <c r="B52" s="45"/>
      <c r="C52" s="165"/>
      <c r="D52" s="166"/>
      <c r="E52" s="166"/>
    </row>
    <row r="53" spans="2:5" s="62" customFormat="1" ht="15.75">
      <c r="B53" s="45"/>
      <c r="C53" s="165"/>
      <c r="D53" s="166"/>
      <c r="E53" s="166"/>
    </row>
    <row r="54" spans="2:5" s="167" customFormat="1" ht="15.75">
      <c r="B54" s="49"/>
      <c r="C54" s="168"/>
      <c r="D54" s="165"/>
      <c r="E54" s="165"/>
    </row>
    <row r="55" spans="1:2" ht="13.5">
      <c r="A55" s="52"/>
      <c r="B55" s="52"/>
    </row>
    <row r="56" spans="2:5" s="48" customFormat="1" ht="12.75">
      <c r="B56" s="53"/>
      <c r="C56" s="46"/>
      <c r="D56" s="47"/>
      <c r="E56" s="47"/>
    </row>
    <row r="57" spans="2:5" s="48" customFormat="1" ht="12.75">
      <c r="B57" s="53"/>
      <c r="C57" s="46"/>
      <c r="D57" s="47"/>
      <c r="E57" s="47"/>
    </row>
    <row r="58" spans="2:5" s="48" customFormat="1" ht="12.75">
      <c r="B58" s="53"/>
      <c r="C58" s="46"/>
      <c r="D58" s="47"/>
      <c r="E58" s="47"/>
    </row>
    <row r="59" spans="2:5" s="48" customFormat="1" ht="12.75">
      <c r="B59" s="53"/>
      <c r="C59" s="46"/>
      <c r="D59" s="47"/>
      <c r="E59" s="47"/>
    </row>
    <row r="60" spans="2:5" s="48" customFormat="1" ht="12.75">
      <c r="B60" s="53"/>
      <c r="C60" s="46"/>
      <c r="D60" s="47"/>
      <c r="E60" s="47"/>
    </row>
    <row r="61" spans="2:5" s="48" customFormat="1" ht="12.75">
      <c r="B61" s="53"/>
      <c r="C61" s="46"/>
      <c r="D61" s="47"/>
      <c r="E61" s="47"/>
    </row>
    <row r="62" spans="2:5" s="48" customFormat="1" ht="12.75">
      <c r="B62" s="54"/>
      <c r="C62" s="55"/>
      <c r="D62" s="47"/>
      <c r="E62" s="47"/>
    </row>
    <row r="63" spans="2:5" s="48" customFormat="1" ht="12.75">
      <c r="B63" s="54"/>
      <c r="C63" s="55"/>
      <c r="D63" s="47"/>
      <c r="E63" s="47"/>
    </row>
    <row r="64" spans="2:5" s="48" customFormat="1" ht="12.75">
      <c r="B64" s="53"/>
      <c r="C64" s="46"/>
      <c r="D64" s="47"/>
      <c r="E64" s="47"/>
    </row>
    <row r="65" spans="2:5" s="56" customFormat="1" ht="12.75">
      <c r="B65" s="54"/>
      <c r="C65" s="55"/>
      <c r="D65" s="47"/>
      <c r="E65" s="47"/>
    </row>
    <row r="66" spans="2:5" s="48" customFormat="1" ht="12.75">
      <c r="B66" s="57"/>
      <c r="C66" s="55"/>
      <c r="D66" s="47"/>
      <c r="E66" s="47"/>
    </row>
    <row r="67" spans="2:5" s="48" customFormat="1" ht="12.75">
      <c r="B67" s="50"/>
      <c r="D67" s="51"/>
      <c r="E67" s="51"/>
    </row>
    <row r="68" spans="2:5" s="48" customFormat="1" ht="12.75">
      <c r="B68" s="50"/>
      <c r="D68" s="51"/>
      <c r="E68" s="51"/>
    </row>
    <row r="73" spans="4:5" ht="12.75">
      <c r="D73" s="40"/>
      <c r="E73" s="40"/>
    </row>
    <row r="74" ht="12.75">
      <c r="B74" s="58"/>
    </row>
  </sheetData>
  <sheetProtection password="B55E" sheet="1" objects="1" scenarios="1" selectLockedCells="1" selectUnlockedCells="1"/>
  <mergeCells count="4">
    <mergeCell ref="B4:E4"/>
    <mergeCell ref="B2:E2"/>
    <mergeCell ref="B3:E3"/>
    <mergeCell ref="C1:E1"/>
  </mergeCells>
  <printOptions/>
  <pageMargins left="0.04" right="0.21" top="0.16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E58"/>
  <sheetViews>
    <sheetView zoomScalePageLayoutView="0" workbookViewId="0" topLeftCell="B34">
      <selection activeCell="B5" sqref="A5:IV5"/>
    </sheetView>
  </sheetViews>
  <sheetFormatPr defaultColWidth="9.140625" defaultRowHeight="12.75"/>
  <cols>
    <col min="1" max="1" width="5.57421875" style="41" hidden="1" customWidth="1"/>
    <col min="2" max="2" width="9.7109375" style="41" customWidth="1"/>
    <col min="3" max="3" width="65.28125" style="41" customWidth="1"/>
    <col min="4" max="5" width="12.140625" style="41" bestFit="1" customWidth="1"/>
    <col min="6" max="16384" width="9.140625" style="41" customWidth="1"/>
  </cols>
  <sheetData>
    <row r="1" spans="4:5" ht="12.75" customHeight="1">
      <c r="D1" s="322" t="s">
        <v>83</v>
      </c>
      <c r="E1" s="324"/>
    </row>
    <row r="2" spans="2:5" ht="19.5" customHeight="1">
      <c r="B2" s="319" t="s">
        <v>242</v>
      </c>
      <c r="C2" s="321"/>
      <c r="D2" s="321"/>
      <c r="E2" s="321"/>
    </row>
    <row r="3" spans="2:5" ht="19.5" customHeight="1">
      <c r="B3" s="319" t="s">
        <v>82</v>
      </c>
      <c r="C3" s="321"/>
      <c r="D3" s="321"/>
      <c r="E3" s="321"/>
    </row>
    <row r="4" spans="2:5" ht="18" customHeight="1">
      <c r="B4" s="319" t="s">
        <v>336</v>
      </c>
      <c r="C4" s="321"/>
      <c r="D4" s="321"/>
      <c r="E4" s="321"/>
    </row>
    <row r="5" ht="7.5" customHeight="1" thickBot="1"/>
    <row r="6" spans="2:213" s="62" customFormat="1" ht="15.75">
      <c r="B6" s="64" t="s">
        <v>59</v>
      </c>
      <c r="C6" s="65" t="s">
        <v>38</v>
      </c>
      <c r="D6" s="66" t="s">
        <v>243</v>
      </c>
      <c r="E6" s="66" t="s">
        <v>243</v>
      </c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</row>
    <row r="7" spans="2:213" s="62" customFormat="1" ht="16.5" thickBot="1">
      <c r="B7" s="69" t="s">
        <v>60</v>
      </c>
      <c r="C7" s="70" t="s">
        <v>58</v>
      </c>
      <c r="D7" s="71" t="s">
        <v>244</v>
      </c>
      <c r="E7" s="71" t="s">
        <v>245</v>
      </c>
      <c r="F7" s="72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</row>
    <row r="8" spans="2:213" s="62" customFormat="1" ht="16.5" thickBot="1">
      <c r="B8" s="73"/>
      <c r="C8" s="74">
        <v>1</v>
      </c>
      <c r="D8" s="75">
        <v>2</v>
      </c>
      <c r="E8" s="75">
        <v>3</v>
      </c>
      <c r="F8" s="76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</row>
    <row r="9" spans="2:213" s="79" customFormat="1" ht="16.5" thickBot="1">
      <c r="B9" s="327" t="s">
        <v>61</v>
      </c>
      <c r="C9" s="328"/>
      <c r="D9" s="108">
        <f>D10+D11</f>
        <v>1165413</v>
      </c>
      <c r="E9" s="108">
        <f>E10+E11</f>
        <v>1103097</v>
      </c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</row>
    <row r="10" spans="2:213" s="62" customFormat="1" ht="15.75">
      <c r="B10" s="105">
        <v>101</v>
      </c>
      <c r="C10" s="298" t="s">
        <v>86</v>
      </c>
      <c r="D10" s="107">
        <v>1131733</v>
      </c>
      <c r="E10" s="121">
        <v>1075324</v>
      </c>
      <c r="F10" s="81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</row>
    <row r="11" spans="2:213" s="62" customFormat="1" ht="16.5" thickBot="1">
      <c r="B11" s="112">
        <v>102</v>
      </c>
      <c r="C11" s="297" t="s">
        <v>87</v>
      </c>
      <c r="D11" s="109">
        <v>33680</v>
      </c>
      <c r="E11" s="104">
        <v>27773</v>
      </c>
      <c r="F11" s="81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</row>
    <row r="12" spans="2:213" s="79" customFormat="1" ht="16.5" thickBot="1">
      <c r="B12" s="329" t="s">
        <v>62</v>
      </c>
      <c r="C12" s="330"/>
      <c r="D12" s="108">
        <f>D13+D14+D15+D16+D17</f>
        <v>315641</v>
      </c>
      <c r="E12" s="108">
        <f>E13+E14+E15+E16+E17</f>
        <v>233864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</row>
    <row r="13" spans="2:213" s="62" customFormat="1" ht="15.75">
      <c r="B13" s="105">
        <v>201</v>
      </c>
      <c r="C13" s="114" t="s">
        <v>88</v>
      </c>
      <c r="D13" s="107">
        <v>97973</v>
      </c>
      <c r="E13" s="121">
        <v>97315</v>
      </c>
      <c r="F13" s="8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</row>
    <row r="14" spans="2:213" s="62" customFormat="1" ht="15.75">
      <c r="B14" s="101">
        <v>202</v>
      </c>
      <c r="C14" s="102" t="s">
        <v>89</v>
      </c>
      <c r="D14" s="84">
        <v>35480</v>
      </c>
      <c r="E14" s="80">
        <v>31000</v>
      </c>
      <c r="F14" s="81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</row>
    <row r="15" spans="2:213" s="62" customFormat="1" ht="15.75">
      <c r="B15" s="101">
        <v>205</v>
      </c>
      <c r="C15" s="102" t="s">
        <v>255</v>
      </c>
      <c r="D15" s="84">
        <v>47863</v>
      </c>
      <c r="E15" s="80">
        <v>22578</v>
      </c>
      <c r="F15" s="81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</row>
    <row r="16" spans="2:213" s="62" customFormat="1" ht="15.75">
      <c r="B16" s="101">
        <v>208</v>
      </c>
      <c r="C16" s="103" t="s">
        <v>90</v>
      </c>
      <c r="D16" s="84">
        <v>54613</v>
      </c>
      <c r="E16" s="80">
        <v>37099</v>
      </c>
      <c r="F16" s="81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</row>
    <row r="17" spans="2:213" s="62" customFormat="1" ht="16.5" thickBot="1">
      <c r="B17" s="112">
        <v>209</v>
      </c>
      <c r="C17" s="113" t="s">
        <v>91</v>
      </c>
      <c r="D17" s="109">
        <v>79712</v>
      </c>
      <c r="E17" s="104">
        <v>45872</v>
      </c>
      <c r="F17" s="81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</row>
    <row r="18" spans="2:213" s="79" customFormat="1" ht="16.5" thickBot="1">
      <c r="B18" s="329" t="s">
        <v>63</v>
      </c>
      <c r="C18" s="331"/>
      <c r="D18" s="108">
        <f>D19+D20+D21+D22</f>
        <v>300620</v>
      </c>
      <c r="E18" s="108">
        <f>E19+E20+E21+E22</f>
        <v>271352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</row>
    <row r="19" spans="2:213" s="62" customFormat="1" ht="15" customHeight="1">
      <c r="B19" s="82">
        <v>551</v>
      </c>
      <c r="C19" s="83" t="s">
        <v>254</v>
      </c>
      <c r="D19" s="121">
        <v>166851</v>
      </c>
      <c r="E19" s="121">
        <v>151558</v>
      </c>
      <c r="F19" s="81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</row>
    <row r="20" spans="2:213" s="62" customFormat="1" ht="15.75">
      <c r="B20" s="110">
        <v>552</v>
      </c>
      <c r="C20" s="299" t="s">
        <v>92</v>
      </c>
      <c r="D20" s="84">
        <v>22675</v>
      </c>
      <c r="E20" s="80">
        <v>20259</v>
      </c>
      <c r="F20" s="81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</row>
    <row r="21" spans="2:213" s="62" customFormat="1" ht="15.75">
      <c r="B21" s="110">
        <v>560</v>
      </c>
      <c r="C21" s="111" t="s">
        <v>93</v>
      </c>
      <c r="D21" s="84">
        <v>74153</v>
      </c>
      <c r="E21" s="80">
        <v>68666</v>
      </c>
      <c r="F21" s="81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</row>
    <row r="22" spans="2:213" s="62" customFormat="1" ht="16.5" thickBot="1">
      <c r="B22" s="115">
        <v>580</v>
      </c>
      <c r="C22" s="300" t="s">
        <v>94</v>
      </c>
      <c r="D22" s="109">
        <v>36941</v>
      </c>
      <c r="E22" s="104">
        <v>30869</v>
      </c>
      <c r="F22" s="81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</row>
    <row r="23" spans="2:213" s="79" customFormat="1" ht="16.5" thickBot="1">
      <c r="B23" s="329" t="s">
        <v>64</v>
      </c>
      <c r="C23" s="330"/>
      <c r="D23" s="108">
        <f>D24+D25+D26+D28+D29+D30+D31+D32+D33+D34+D35+D27</f>
        <v>838826</v>
      </c>
      <c r="E23" s="108">
        <f>E24+E25+E26+E28+E29+E30+E31+E32+E33+E34+E35+E27</f>
        <v>751101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</row>
    <row r="24" spans="2:213" s="62" customFormat="1" ht="15.75">
      <c r="B24" s="105">
        <v>1011</v>
      </c>
      <c r="C24" s="106" t="s">
        <v>65</v>
      </c>
      <c r="D24" s="107">
        <v>140580</v>
      </c>
      <c r="E24" s="107">
        <v>108910</v>
      </c>
      <c r="F24" s="81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</row>
    <row r="25" spans="2:213" s="62" customFormat="1" ht="15.75">
      <c r="B25" s="101">
        <v>1012</v>
      </c>
      <c r="C25" s="102" t="s">
        <v>66</v>
      </c>
      <c r="D25" s="84">
        <v>308</v>
      </c>
      <c r="E25" s="84">
        <v>506</v>
      </c>
      <c r="F25" s="81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</row>
    <row r="26" spans="2:213" s="62" customFormat="1" ht="15.75">
      <c r="B26" s="101">
        <v>1013</v>
      </c>
      <c r="C26" s="102" t="s">
        <v>67</v>
      </c>
      <c r="D26" s="84">
        <v>32230</v>
      </c>
      <c r="E26" s="84">
        <v>27550</v>
      </c>
      <c r="F26" s="81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</row>
    <row r="27" spans="2:213" s="62" customFormat="1" ht="15.75">
      <c r="B27" s="101">
        <v>1014</v>
      </c>
      <c r="C27" s="102" t="s">
        <v>293</v>
      </c>
      <c r="D27" s="84">
        <v>11733</v>
      </c>
      <c r="E27" s="84">
        <v>12006</v>
      </c>
      <c r="F27" s="81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</row>
    <row r="28" spans="2:213" s="62" customFormat="1" ht="15.75">
      <c r="B28" s="101">
        <v>1015</v>
      </c>
      <c r="C28" s="102" t="s">
        <v>68</v>
      </c>
      <c r="D28" s="84">
        <v>82964</v>
      </c>
      <c r="E28" s="84">
        <v>68466</v>
      </c>
      <c r="F28" s="81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</row>
    <row r="29" spans="2:213" s="62" customFormat="1" ht="15.75">
      <c r="B29" s="101">
        <v>1016</v>
      </c>
      <c r="C29" s="102" t="s">
        <v>69</v>
      </c>
      <c r="D29" s="84">
        <v>229943</v>
      </c>
      <c r="E29" s="84">
        <v>217596</v>
      </c>
      <c r="F29" s="81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</row>
    <row r="30" spans="2:213" s="62" customFormat="1" ht="15.75">
      <c r="B30" s="101">
        <v>1020</v>
      </c>
      <c r="C30" s="103" t="s">
        <v>95</v>
      </c>
      <c r="D30" s="84">
        <v>249781</v>
      </c>
      <c r="E30" s="84">
        <v>235712</v>
      </c>
      <c r="F30" s="81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</row>
    <row r="31" spans="2:213" s="62" customFormat="1" ht="15.75">
      <c r="B31" s="101">
        <v>1030</v>
      </c>
      <c r="C31" s="102" t="s">
        <v>70</v>
      </c>
      <c r="D31" s="84">
        <v>51288</v>
      </c>
      <c r="E31" s="84">
        <v>41524</v>
      </c>
      <c r="F31" s="81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</row>
    <row r="32" spans="2:213" s="62" customFormat="1" ht="15.75">
      <c r="B32" s="101">
        <v>1051</v>
      </c>
      <c r="C32" s="102" t="s">
        <v>96</v>
      </c>
      <c r="D32" s="84">
        <v>7154</v>
      </c>
      <c r="E32" s="84">
        <v>6608</v>
      </c>
      <c r="F32" s="81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</row>
    <row r="33" spans="2:213" s="62" customFormat="1" ht="15.75">
      <c r="B33" s="101">
        <v>1062</v>
      </c>
      <c r="C33" s="103" t="s">
        <v>97</v>
      </c>
      <c r="D33" s="84">
        <v>21094</v>
      </c>
      <c r="E33" s="84">
        <v>19452</v>
      </c>
      <c r="F33" s="81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</row>
    <row r="34" spans="2:213" s="62" customFormat="1" ht="16.5" customHeight="1">
      <c r="B34" s="101">
        <v>1092</v>
      </c>
      <c r="C34" s="301" t="s">
        <v>71</v>
      </c>
      <c r="D34" s="84">
        <v>175</v>
      </c>
      <c r="E34" s="84">
        <v>1141</v>
      </c>
      <c r="F34" s="81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</row>
    <row r="35" spans="2:213" s="62" customFormat="1" ht="15.75">
      <c r="B35" s="101">
        <v>1098</v>
      </c>
      <c r="C35" s="301" t="s">
        <v>72</v>
      </c>
      <c r="D35" s="84">
        <v>11576</v>
      </c>
      <c r="E35" s="84">
        <v>11630</v>
      </c>
      <c r="F35" s="81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</row>
    <row r="36" spans="2:213" s="62" customFormat="1" ht="15.75">
      <c r="B36" s="279" t="s">
        <v>197</v>
      </c>
      <c r="C36" s="280" t="s">
        <v>198</v>
      </c>
      <c r="D36" s="281">
        <v>5631</v>
      </c>
      <c r="E36" s="282">
        <v>6168</v>
      </c>
      <c r="F36" s="81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</row>
    <row r="37" spans="2:213" s="62" customFormat="1" ht="16.5" thickBot="1">
      <c r="B37" s="279" t="s">
        <v>314</v>
      </c>
      <c r="C37" s="280" t="s">
        <v>315</v>
      </c>
      <c r="D37" s="281">
        <v>151</v>
      </c>
      <c r="E37" s="282">
        <v>151</v>
      </c>
      <c r="F37" s="81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</row>
    <row r="38" spans="2:213" s="79" customFormat="1" ht="16.5" thickBot="1">
      <c r="B38" s="325" t="s">
        <v>73</v>
      </c>
      <c r="C38" s="326"/>
      <c r="D38" s="108">
        <v>6090</v>
      </c>
      <c r="E38" s="108">
        <v>4244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</row>
    <row r="39" spans="2:213" s="79" customFormat="1" ht="16.5" thickBot="1">
      <c r="B39" s="325" t="s">
        <v>74</v>
      </c>
      <c r="C39" s="326"/>
      <c r="D39" s="108">
        <f>D40+D41</f>
        <v>15116</v>
      </c>
      <c r="E39" s="108">
        <f>E40+E41</f>
        <v>13233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</row>
    <row r="40" spans="2:213" s="62" customFormat="1" ht="15.75">
      <c r="B40" s="99">
        <v>4214</v>
      </c>
      <c r="C40" s="100" t="s">
        <v>291</v>
      </c>
      <c r="D40" s="121">
        <v>8300</v>
      </c>
      <c r="E40" s="121">
        <v>4840</v>
      </c>
      <c r="F40" s="81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</row>
    <row r="41" spans="2:213" s="62" customFormat="1" ht="16.5" thickBot="1">
      <c r="B41" s="85" t="s">
        <v>246</v>
      </c>
      <c r="C41" s="98" t="s">
        <v>247</v>
      </c>
      <c r="D41" s="104">
        <v>6816</v>
      </c>
      <c r="E41" s="104">
        <v>8393</v>
      </c>
      <c r="F41" s="81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</row>
    <row r="42" spans="2:213" s="79" customFormat="1" ht="16.5" thickBot="1">
      <c r="B42" s="325" t="s">
        <v>75</v>
      </c>
      <c r="C42" s="326"/>
      <c r="D42" s="119">
        <v>93416</v>
      </c>
      <c r="E42" s="119">
        <v>86304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</row>
    <row r="43" spans="2:213" s="79" customFormat="1" ht="16.5" thickBot="1">
      <c r="B43" s="334" t="s">
        <v>76</v>
      </c>
      <c r="C43" s="328"/>
      <c r="D43" s="108">
        <v>3249</v>
      </c>
      <c r="E43" s="108">
        <v>3249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</row>
    <row r="44" spans="2:213" s="79" customFormat="1" ht="16.5" thickBot="1">
      <c r="B44" s="332" t="s">
        <v>77</v>
      </c>
      <c r="C44" s="333"/>
      <c r="D44" s="108">
        <v>176289</v>
      </c>
      <c r="E44" s="108">
        <v>164298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</row>
    <row r="45" spans="2:213" s="79" customFormat="1" ht="16.5" thickBot="1">
      <c r="B45" s="332" t="s">
        <v>78</v>
      </c>
      <c r="C45" s="333"/>
      <c r="D45" s="120">
        <f>D46+D47+D48</f>
        <v>25387</v>
      </c>
      <c r="E45" s="120">
        <f>E46+E47+E48</f>
        <v>26047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</row>
    <row r="46" spans="2:213" s="79" customFormat="1" ht="15.75">
      <c r="B46" s="86">
        <v>5201</v>
      </c>
      <c r="C46" s="87" t="s">
        <v>298</v>
      </c>
      <c r="D46" s="118">
        <v>667</v>
      </c>
      <c r="E46" s="118">
        <v>1327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</row>
    <row r="47" spans="2:213" s="79" customFormat="1" ht="15.75">
      <c r="B47" s="86">
        <v>5205</v>
      </c>
      <c r="C47" s="87" t="s">
        <v>299</v>
      </c>
      <c r="D47" s="80">
        <v>19584</v>
      </c>
      <c r="E47" s="80">
        <v>19584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</row>
    <row r="48" spans="2:213" s="62" customFormat="1" ht="15.75">
      <c r="B48" s="285" t="s">
        <v>320</v>
      </c>
      <c r="C48" s="87" t="s">
        <v>321</v>
      </c>
      <c r="D48" s="80">
        <v>5136</v>
      </c>
      <c r="E48" s="80">
        <v>5136</v>
      </c>
      <c r="F48" s="81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</row>
    <row r="49" spans="2:213" s="62" customFormat="1" ht="0.75" customHeight="1" thickBot="1">
      <c r="B49" s="88">
        <v>5203</v>
      </c>
      <c r="C49" s="89" t="s">
        <v>98</v>
      </c>
      <c r="D49" s="80"/>
      <c r="E49" s="80"/>
      <c r="F49" s="81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</row>
    <row r="50" spans="2:213" s="62" customFormat="1" ht="16.5" hidden="1" thickBot="1">
      <c r="B50" s="88">
        <v>5205</v>
      </c>
      <c r="C50" s="89" t="s">
        <v>99</v>
      </c>
      <c r="D50" s="104"/>
      <c r="E50" s="104"/>
      <c r="F50" s="81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</row>
    <row r="51" spans="2:213" s="79" customFormat="1" ht="16.5" thickBot="1">
      <c r="B51" s="332" t="s">
        <v>79</v>
      </c>
      <c r="C51" s="333"/>
      <c r="D51" s="108">
        <f>D52</f>
        <v>70092</v>
      </c>
      <c r="E51" s="108">
        <f>E52</f>
        <v>14400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</row>
    <row r="52" spans="2:213" s="62" customFormat="1" ht="16.5" thickBot="1">
      <c r="B52" s="88">
        <v>5309</v>
      </c>
      <c r="C52" s="89" t="s">
        <v>100</v>
      </c>
      <c r="D52" s="117">
        <v>70092</v>
      </c>
      <c r="E52" s="117">
        <v>14400</v>
      </c>
      <c r="F52" s="81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</row>
    <row r="53" spans="2:213" s="79" customFormat="1" ht="16.5" thickBot="1">
      <c r="B53" s="332" t="s">
        <v>80</v>
      </c>
      <c r="C53" s="333"/>
      <c r="D53" s="108">
        <v>5300</v>
      </c>
      <c r="E53" s="108">
        <v>5261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</row>
    <row r="54" spans="2:213" s="79" customFormat="1" ht="16.5" thickBot="1">
      <c r="B54" s="325" t="s">
        <v>196</v>
      </c>
      <c r="C54" s="326"/>
      <c r="D54" s="116"/>
      <c r="E54" s="116"/>
      <c r="F54" s="77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</row>
    <row r="55" spans="2:213" s="62" customFormat="1" ht="16.5" thickBot="1">
      <c r="B55" s="91"/>
      <c r="C55" s="92" t="s">
        <v>85</v>
      </c>
      <c r="D55" s="93">
        <f>D54+D53+D51+D45+D44+D43+D42+D39+D38+D23+D18+D12+D9+D36+D37</f>
        <v>3021221</v>
      </c>
      <c r="E55" s="93">
        <f>E54+E53+E51+E45+E44+E43+E42+E39+E38+E23+E18+E12+E9+E36+E37</f>
        <v>2682769</v>
      </c>
      <c r="F55" s="81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</row>
    <row r="56" spans="2:213" s="62" customFormat="1" ht="15.75">
      <c r="B56" s="95"/>
      <c r="C56" s="96"/>
      <c r="D56" s="94"/>
      <c r="E56" s="94"/>
      <c r="F56" s="97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</row>
    <row r="57" s="62" customFormat="1" ht="15">
      <c r="F57" s="63"/>
    </row>
    <row r="58" s="62" customFormat="1" ht="15">
      <c r="F58" s="63"/>
    </row>
    <row r="59" s="62" customFormat="1" ht="15"/>
  </sheetData>
  <sheetProtection password="B55E" sheet="1" objects="1" scenarios="1" selectLockedCells="1" selectUnlockedCells="1"/>
  <mergeCells count="17">
    <mergeCell ref="B53:C53"/>
    <mergeCell ref="B54:C54"/>
    <mergeCell ref="B43:C43"/>
    <mergeCell ref="B44:C44"/>
    <mergeCell ref="B45:C45"/>
    <mergeCell ref="B51:C51"/>
    <mergeCell ref="B38:C38"/>
    <mergeCell ref="B39:C39"/>
    <mergeCell ref="B42:C42"/>
    <mergeCell ref="B9:C9"/>
    <mergeCell ref="B12:C12"/>
    <mergeCell ref="B18:C18"/>
    <mergeCell ref="B23:C23"/>
    <mergeCell ref="D1:E1"/>
    <mergeCell ref="B2:E2"/>
    <mergeCell ref="B3:E3"/>
    <mergeCell ref="B4:E4"/>
  </mergeCells>
  <printOptions/>
  <pageMargins left="0.04" right="0.75" top="0.05" bottom="0.22" header="0.75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421875" style="12" bestFit="1" customWidth="1"/>
    <col min="2" max="2" width="70.8515625" style="59" customWidth="1"/>
    <col min="3" max="3" width="10.140625" style="59" customWidth="1"/>
    <col min="4" max="4" width="10.00390625" style="59" customWidth="1"/>
    <col min="5" max="16384" width="9.140625" style="59" customWidth="1"/>
  </cols>
  <sheetData>
    <row r="1" spans="2:4" ht="15.75">
      <c r="B1" s="322" t="s">
        <v>220</v>
      </c>
      <c r="C1" s="322"/>
      <c r="D1" s="323"/>
    </row>
    <row r="2" spans="1:3" ht="15.75" customHeight="1">
      <c r="A2" s="339" t="s">
        <v>248</v>
      </c>
      <c r="B2" s="340"/>
      <c r="C2" s="340"/>
    </row>
    <row r="3" spans="1:4" ht="15.75" customHeight="1">
      <c r="A3" s="339" t="s">
        <v>339</v>
      </c>
      <c r="B3" s="341"/>
      <c r="C3" s="341"/>
      <c r="D3" s="313"/>
    </row>
    <row r="4" spans="1:4" ht="15.75" customHeight="1">
      <c r="A4" s="313"/>
      <c r="B4" s="313"/>
      <c r="C4" s="313"/>
      <c r="D4" s="313"/>
    </row>
    <row r="5" spans="1:4" ht="21.75" customHeight="1" thickBot="1">
      <c r="A5" s="172" t="s">
        <v>40</v>
      </c>
      <c r="B5" s="3" t="s">
        <v>199</v>
      </c>
      <c r="C5" s="173"/>
      <c r="D5" s="173"/>
    </row>
    <row r="6" spans="1:4" s="12" customFormat="1" ht="15.75" customHeight="1">
      <c r="A6" s="174" t="s">
        <v>1</v>
      </c>
      <c r="B6" s="335" t="s">
        <v>2</v>
      </c>
      <c r="C6" s="335" t="s">
        <v>337</v>
      </c>
      <c r="D6" s="335" t="s">
        <v>338</v>
      </c>
    </row>
    <row r="7" spans="1:4" ht="15.75" customHeight="1" thickBot="1">
      <c r="A7" s="175"/>
      <c r="B7" s="336"/>
      <c r="C7" s="336"/>
      <c r="D7" s="336"/>
    </row>
    <row r="8" spans="1:4" ht="15.75">
      <c r="A8" s="176">
        <v>1</v>
      </c>
      <c r="B8" s="177" t="s">
        <v>200</v>
      </c>
      <c r="C8" s="178">
        <v>19584</v>
      </c>
      <c r="D8" s="178">
        <v>19584</v>
      </c>
    </row>
    <row r="9" spans="1:4" ht="57.75" customHeight="1">
      <c r="A9" s="179">
        <v>2</v>
      </c>
      <c r="B9" s="306" t="s">
        <v>301</v>
      </c>
      <c r="C9" s="180">
        <v>11989</v>
      </c>
      <c r="D9" s="180"/>
    </row>
    <row r="10" spans="1:4" ht="25.5">
      <c r="A10" s="179">
        <v>3</v>
      </c>
      <c r="B10" s="306" t="s">
        <v>201</v>
      </c>
      <c r="C10" s="180">
        <v>43000</v>
      </c>
      <c r="D10" s="180">
        <v>43000</v>
      </c>
    </row>
    <row r="11" spans="1:4" ht="25.5">
      <c r="A11" s="179">
        <v>4</v>
      </c>
      <c r="B11" s="306" t="s">
        <v>346</v>
      </c>
      <c r="C11" s="180">
        <v>43000</v>
      </c>
      <c r="D11" s="180">
        <v>43000</v>
      </c>
    </row>
    <row r="12" spans="1:4" ht="25.5">
      <c r="A12" s="179">
        <v>5</v>
      </c>
      <c r="B12" s="306" t="s">
        <v>202</v>
      </c>
      <c r="C12" s="180">
        <v>48300</v>
      </c>
      <c r="D12" s="180">
        <v>48299</v>
      </c>
    </row>
    <row r="13" spans="1:4" ht="31.5">
      <c r="A13" s="179">
        <v>6</v>
      </c>
      <c r="B13" s="181" t="s">
        <v>302</v>
      </c>
      <c r="C13" s="180">
        <v>17760</v>
      </c>
      <c r="D13" s="180">
        <v>5328</v>
      </c>
    </row>
    <row r="14" spans="1:4" ht="20.25" customHeight="1">
      <c r="A14" s="179">
        <v>7</v>
      </c>
      <c r="B14" s="181" t="s">
        <v>203</v>
      </c>
      <c r="C14" s="180">
        <v>10000</v>
      </c>
      <c r="D14" s="180">
        <v>9999</v>
      </c>
    </row>
    <row r="15" spans="1:4" ht="17.25" customHeight="1">
      <c r="A15" s="179">
        <v>8</v>
      </c>
      <c r="B15" s="181" t="s">
        <v>204</v>
      </c>
      <c r="C15" s="180">
        <v>10000</v>
      </c>
      <c r="D15" s="180">
        <v>10000</v>
      </c>
    </row>
    <row r="16" spans="1:4" ht="18" customHeight="1">
      <c r="A16" s="182">
        <v>9</v>
      </c>
      <c r="B16" s="183" t="s">
        <v>205</v>
      </c>
      <c r="C16" s="184">
        <v>10000</v>
      </c>
      <c r="D16" s="184">
        <v>10000</v>
      </c>
    </row>
    <row r="17" spans="1:4" ht="16.5" thickBot="1">
      <c r="A17" s="182">
        <v>10</v>
      </c>
      <c r="B17" s="183" t="s">
        <v>303</v>
      </c>
      <c r="C17" s="184">
        <v>667</v>
      </c>
      <c r="D17" s="184">
        <v>660</v>
      </c>
    </row>
    <row r="18" spans="1:4" s="61" customFormat="1" ht="16.5" thickBot="1">
      <c r="A18" s="186"/>
      <c r="B18" s="187" t="s">
        <v>4</v>
      </c>
      <c r="C18" s="188">
        <f>SUM(C8:C17)</f>
        <v>214300</v>
      </c>
      <c r="D18" s="212">
        <f>SUM(D8:D17)</f>
        <v>189870</v>
      </c>
    </row>
    <row r="19" spans="1:4" s="61" customFormat="1" ht="12.75" customHeight="1">
      <c r="A19" s="194"/>
      <c r="B19" s="195"/>
      <c r="C19" s="196"/>
      <c r="D19" s="196"/>
    </row>
    <row r="20" spans="1:4" s="12" customFormat="1" ht="21.75" customHeight="1" thickBot="1">
      <c r="A20" s="172" t="s">
        <v>41</v>
      </c>
      <c r="B20" s="3" t="s">
        <v>304</v>
      </c>
      <c r="C20" s="190"/>
      <c r="D20" s="3"/>
    </row>
    <row r="21" spans="1:4" ht="15.75" customHeight="1">
      <c r="A21" s="174" t="s">
        <v>1</v>
      </c>
      <c r="B21" s="335" t="s">
        <v>2</v>
      </c>
      <c r="C21" s="335" t="s">
        <v>337</v>
      </c>
      <c r="D21" s="335" t="s">
        <v>338</v>
      </c>
    </row>
    <row r="22" spans="1:4" ht="10.5" customHeight="1" thickBot="1">
      <c r="A22" s="175"/>
      <c r="B22" s="336"/>
      <c r="C22" s="336"/>
      <c r="D22" s="336"/>
    </row>
    <row r="23" spans="1:4" s="61" customFormat="1" ht="15.75" customHeight="1" thickBot="1">
      <c r="A23" s="191">
        <v>1</v>
      </c>
      <c r="B23" s="192" t="s">
        <v>102</v>
      </c>
      <c r="C23" s="193">
        <v>22831</v>
      </c>
      <c r="D23" s="191"/>
    </row>
    <row r="24" spans="1:4" s="60" customFormat="1" ht="16.5" thickBot="1">
      <c r="A24" s="186"/>
      <c r="B24" s="187" t="s">
        <v>207</v>
      </c>
      <c r="C24" s="188">
        <f>C23</f>
        <v>22831</v>
      </c>
      <c r="D24" s="188">
        <f>D23</f>
        <v>0</v>
      </c>
    </row>
    <row r="25" spans="1:4" s="12" customFormat="1" ht="12.75" customHeight="1">
      <c r="A25" s="1"/>
      <c r="B25" s="189"/>
      <c r="C25" s="189"/>
      <c r="D25" s="2"/>
    </row>
    <row r="26" spans="1:4" ht="15.75" customHeight="1" thickBot="1">
      <c r="A26" s="172" t="s">
        <v>305</v>
      </c>
      <c r="B26" s="3" t="s">
        <v>206</v>
      </c>
      <c r="C26" s="190"/>
      <c r="D26" s="3"/>
    </row>
    <row r="27" spans="1:4" ht="15.75" customHeight="1">
      <c r="A27" s="174" t="s">
        <v>1</v>
      </c>
      <c r="B27" s="335" t="s">
        <v>2</v>
      </c>
      <c r="C27" s="335" t="s">
        <v>337</v>
      </c>
      <c r="D27" s="335" t="s">
        <v>338</v>
      </c>
    </row>
    <row r="28" spans="1:4" s="60" customFormat="1" ht="23.25" customHeight="1" thickBot="1">
      <c r="A28" s="175" t="s">
        <v>300</v>
      </c>
      <c r="B28" s="336"/>
      <c r="C28" s="336"/>
      <c r="D28" s="336"/>
    </row>
    <row r="29" spans="1:4" ht="17.25" customHeight="1" thickBot="1">
      <c r="A29" s="191">
        <v>1</v>
      </c>
      <c r="B29" s="192" t="s">
        <v>102</v>
      </c>
      <c r="C29" s="193">
        <v>20429</v>
      </c>
      <c r="D29" s="191"/>
    </row>
    <row r="30" spans="1:4" ht="16.5" thickBot="1">
      <c r="A30" s="186"/>
      <c r="B30" s="187" t="s">
        <v>207</v>
      </c>
      <c r="C30" s="188">
        <f>C29</f>
        <v>20429</v>
      </c>
      <c r="D30" s="188">
        <f>D29</f>
        <v>0</v>
      </c>
    </row>
    <row r="31" spans="1:4" ht="12.75" customHeight="1">
      <c r="A31" s="194"/>
      <c r="B31" s="195"/>
      <c r="C31" s="196"/>
      <c r="D31" s="196"/>
    </row>
    <row r="32" spans="1:4" ht="16.5" customHeight="1" thickBot="1">
      <c r="A32" s="172" t="s">
        <v>306</v>
      </c>
      <c r="B32" s="3" t="s">
        <v>322</v>
      </c>
      <c r="C32" s="190"/>
      <c r="D32" s="3"/>
    </row>
    <row r="33" spans="1:4" ht="12.75" customHeight="1">
      <c r="A33" s="174" t="s">
        <v>1</v>
      </c>
      <c r="B33" s="335" t="s">
        <v>2</v>
      </c>
      <c r="C33" s="335" t="s">
        <v>337</v>
      </c>
      <c r="D33" s="335" t="s">
        <v>338</v>
      </c>
    </row>
    <row r="34" spans="1:4" ht="12" customHeight="1" thickBot="1">
      <c r="A34" s="175"/>
      <c r="B34" s="336"/>
      <c r="C34" s="336"/>
      <c r="D34" s="336"/>
    </row>
    <row r="35" spans="1:4" ht="32.25" thickBot="1">
      <c r="A35" s="191">
        <v>1</v>
      </c>
      <c r="B35" s="197" t="s">
        <v>323</v>
      </c>
      <c r="C35" s="193">
        <v>5136</v>
      </c>
      <c r="D35" s="198">
        <v>5136</v>
      </c>
    </row>
    <row r="36" spans="1:4" ht="12.75" customHeight="1" thickBot="1">
      <c r="A36" s="186"/>
      <c r="B36" s="187" t="s">
        <v>207</v>
      </c>
      <c r="C36" s="188">
        <f>C35</f>
        <v>5136</v>
      </c>
      <c r="D36" s="188">
        <f>D35</f>
        <v>5136</v>
      </c>
    </row>
    <row r="37" spans="1:4" ht="12.75" customHeight="1">
      <c r="A37" s="194"/>
      <c r="B37" s="195"/>
      <c r="C37" s="196"/>
      <c r="D37" s="196"/>
    </row>
    <row r="38" spans="1:4" ht="20.25" customHeight="1" thickBot="1">
      <c r="A38" s="172" t="s">
        <v>117</v>
      </c>
      <c r="B38" s="3" t="s">
        <v>208</v>
      </c>
      <c r="C38" s="190"/>
      <c r="D38" s="3"/>
    </row>
    <row r="39" spans="1:4" ht="12.75" customHeight="1">
      <c r="A39" s="174" t="s">
        <v>1</v>
      </c>
      <c r="B39" s="335" t="s">
        <v>2</v>
      </c>
      <c r="C39" s="335" t="s">
        <v>337</v>
      </c>
      <c r="D39" s="335" t="s">
        <v>338</v>
      </c>
    </row>
    <row r="40" spans="1:4" ht="16.5" thickBot="1">
      <c r="A40" s="175"/>
      <c r="B40" s="336"/>
      <c r="C40" s="336"/>
      <c r="D40" s="336"/>
    </row>
    <row r="41" spans="1:4" ht="39" thickBot="1">
      <c r="A41" s="191">
        <v>1</v>
      </c>
      <c r="B41" s="305" t="s">
        <v>209</v>
      </c>
      <c r="C41" s="193">
        <v>9072</v>
      </c>
      <c r="D41" s="198">
        <v>9072</v>
      </c>
    </row>
    <row r="42" spans="1:4" ht="16.5" thickBot="1">
      <c r="A42" s="186"/>
      <c r="B42" s="187" t="s">
        <v>207</v>
      </c>
      <c r="C42" s="188">
        <f>C41</f>
        <v>9072</v>
      </c>
      <c r="D42" s="188">
        <f>D41</f>
        <v>9072</v>
      </c>
    </row>
    <row r="43" spans="1:4" ht="15" customHeight="1">
      <c r="A43" s="199"/>
      <c r="B43" s="195"/>
      <c r="C43" s="200"/>
      <c r="D43" s="2"/>
    </row>
    <row r="44" spans="1:4" ht="17.25" customHeight="1" thickBot="1">
      <c r="A44" s="172" t="s">
        <v>308</v>
      </c>
      <c r="B44" s="3" t="s">
        <v>210</v>
      </c>
      <c r="C44" s="2"/>
      <c r="D44" s="2"/>
    </row>
    <row r="45" spans="1:4" ht="15.75" customHeight="1">
      <c r="A45" s="174" t="s">
        <v>1</v>
      </c>
      <c r="B45" s="335" t="s">
        <v>2</v>
      </c>
      <c r="C45" s="335" t="s">
        <v>337</v>
      </c>
      <c r="D45" s="335" t="s">
        <v>338</v>
      </c>
    </row>
    <row r="46" spans="1:4" ht="16.5" thickBot="1">
      <c r="A46" s="175"/>
      <c r="B46" s="336"/>
      <c r="C46" s="336"/>
      <c r="D46" s="336"/>
    </row>
    <row r="47" spans="1:4" ht="31.5">
      <c r="A47" s="191">
        <v>1</v>
      </c>
      <c r="B47" s="197" t="s">
        <v>5</v>
      </c>
      <c r="C47" s="193">
        <v>5300</v>
      </c>
      <c r="D47" s="198">
        <v>5261</v>
      </c>
    </row>
    <row r="48" spans="1:4" ht="16.5" thickBot="1">
      <c r="A48" s="287">
        <v>2</v>
      </c>
      <c r="B48" s="183" t="s">
        <v>303</v>
      </c>
      <c r="C48" s="206">
        <v>667</v>
      </c>
      <c r="D48" s="180">
        <v>667</v>
      </c>
    </row>
    <row r="49" spans="1:4" ht="16.5" thickBot="1">
      <c r="A49" s="186"/>
      <c r="B49" s="187" t="s">
        <v>211</v>
      </c>
      <c r="C49" s="288">
        <f>C47+C48</f>
        <v>5967</v>
      </c>
      <c r="D49" s="288">
        <f>D47+D48</f>
        <v>5928</v>
      </c>
    </row>
    <row r="50" spans="1:4" ht="16.5" thickBot="1">
      <c r="A50" s="1"/>
      <c r="B50" s="189"/>
      <c r="C50" s="189"/>
      <c r="D50" s="2"/>
    </row>
    <row r="51" spans="1:4" ht="16.5" thickBot="1">
      <c r="A51" s="1"/>
      <c r="B51" s="201" t="s">
        <v>307</v>
      </c>
      <c r="C51" s="202">
        <f>C49+C42+C30+C18+C24+C36</f>
        <v>277735</v>
      </c>
      <c r="D51" s="202">
        <f>D49+D42+D30+D18+D24+D36</f>
        <v>210006</v>
      </c>
    </row>
    <row r="52" spans="1:4" ht="9" customHeight="1">
      <c r="A52" s="1"/>
      <c r="B52" s="195"/>
      <c r="C52" s="196"/>
      <c r="D52" s="196"/>
    </row>
    <row r="53" spans="1:4" ht="19.5" customHeight="1" thickBot="1">
      <c r="A53" s="172" t="s">
        <v>324</v>
      </c>
      <c r="B53" s="3" t="s">
        <v>212</v>
      </c>
      <c r="C53" s="2"/>
      <c r="D53" s="2"/>
    </row>
    <row r="54" spans="1:4" ht="15.75">
      <c r="A54" s="174" t="s">
        <v>1</v>
      </c>
      <c r="B54" s="335" t="s">
        <v>2</v>
      </c>
      <c r="C54" s="335" t="s">
        <v>337</v>
      </c>
      <c r="D54" s="335" t="s">
        <v>338</v>
      </c>
    </row>
    <row r="55" spans="1:4" ht="16.5" thickBot="1">
      <c r="A55" s="175"/>
      <c r="B55" s="336"/>
      <c r="C55" s="336"/>
      <c r="D55" s="336"/>
    </row>
    <row r="56" spans="1:4" ht="38.25">
      <c r="A56" s="203">
        <v>1</v>
      </c>
      <c r="B56" s="303" t="s">
        <v>7</v>
      </c>
      <c r="C56" s="204">
        <v>454645</v>
      </c>
      <c r="D56" s="203">
        <v>454645</v>
      </c>
    </row>
    <row r="57" spans="1:4" ht="38.25">
      <c r="A57" s="180">
        <v>2</v>
      </c>
      <c r="B57" s="304" t="s">
        <v>0</v>
      </c>
      <c r="C57" s="206">
        <v>752934</v>
      </c>
      <c r="D57" s="180">
        <v>741114</v>
      </c>
    </row>
    <row r="58" spans="1:4" ht="15.75" hidden="1">
      <c r="A58" s="6"/>
      <c r="B58" s="205"/>
      <c r="C58" s="206"/>
      <c r="D58" s="180"/>
    </row>
    <row r="59" spans="1:4" ht="15.75">
      <c r="A59" s="6">
        <v>4</v>
      </c>
      <c r="B59" s="205" t="s">
        <v>309</v>
      </c>
      <c r="C59" s="207">
        <f>C60+C61+C62</f>
        <v>75960</v>
      </c>
      <c r="D59" s="207">
        <f>D60+D61+D62</f>
        <v>3960</v>
      </c>
    </row>
    <row r="60" spans="1:4" ht="18.75" customHeight="1">
      <c r="A60" s="6" t="s">
        <v>213</v>
      </c>
      <c r="B60" s="302" t="s">
        <v>214</v>
      </c>
      <c r="C60" s="206">
        <v>72000</v>
      </c>
      <c r="D60" s="180"/>
    </row>
    <row r="61" spans="1:4" ht="15.75">
      <c r="A61" s="6" t="s">
        <v>215</v>
      </c>
      <c r="B61" s="5" t="s">
        <v>216</v>
      </c>
      <c r="C61" s="208">
        <v>3960</v>
      </c>
      <c r="D61" s="180">
        <v>3960</v>
      </c>
    </row>
    <row r="62" spans="1:4" ht="8.25" customHeight="1" thickBot="1">
      <c r="A62" s="185"/>
      <c r="B62" s="209"/>
      <c r="C62" s="210"/>
      <c r="D62" s="184"/>
    </row>
    <row r="63" spans="1:4" ht="16.5" thickBot="1">
      <c r="A63" s="186"/>
      <c r="B63" s="211" t="s">
        <v>217</v>
      </c>
      <c r="C63" s="202">
        <f>C62+C61+C60+C58+C57+C56</f>
        <v>1283539</v>
      </c>
      <c r="D63" s="202">
        <f>D62+D61+D60+D58+D57+D56</f>
        <v>1199719</v>
      </c>
    </row>
    <row r="64" spans="1:4" ht="15.75">
      <c r="A64" s="1"/>
      <c r="B64" s="2"/>
      <c r="C64" s="2"/>
      <c r="D64" s="2"/>
    </row>
    <row r="65" spans="1:4" ht="16.5" thickBot="1">
      <c r="A65" s="1"/>
      <c r="B65" s="2"/>
      <c r="C65" s="2"/>
      <c r="D65" s="2"/>
    </row>
    <row r="66" spans="1:4" ht="16.5" thickBot="1">
      <c r="A66" s="1"/>
      <c r="B66" s="201" t="s">
        <v>218</v>
      </c>
      <c r="C66" s="202">
        <f>C63+C51</f>
        <v>1561274</v>
      </c>
      <c r="D66" s="202">
        <f>D63+D51</f>
        <v>1409725</v>
      </c>
    </row>
    <row r="70" ht="15.75">
      <c r="B70" s="284" t="s">
        <v>316</v>
      </c>
    </row>
    <row r="71" ht="15.75">
      <c r="B71" s="284" t="s">
        <v>317</v>
      </c>
    </row>
    <row r="74" spans="2:4" ht="15.75">
      <c r="B74" s="284" t="s">
        <v>318</v>
      </c>
      <c r="C74" s="284"/>
      <c r="D74" s="284"/>
    </row>
    <row r="75" spans="2:4" ht="15.75">
      <c r="B75" s="337" t="s">
        <v>319</v>
      </c>
      <c r="C75" s="338"/>
      <c r="D75" s="338"/>
    </row>
  </sheetData>
  <sheetProtection password="B55E" sheet="1" objects="1" scenarios="1" selectLockedCells="1" selectUnlockedCells="1"/>
  <mergeCells count="25">
    <mergeCell ref="A2:C2"/>
    <mergeCell ref="B1:D1"/>
    <mergeCell ref="B6:B7"/>
    <mergeCell ref="C6:C7"/>
    <mergeCell ref="A3:D4"/>
    <mergeCell ref="B39:B40"/>
    <mergeCell ref="C39:C40"/>
    <mergeCell ref="D39:D40"/>
    <mergeCell ref="B45:B46"/>
    <mergeCell ref="C45:C46"/>
    <mergeCell ref="D45:D46"/>
    <mergeCell ref="B75:D75"/>
    <mergeCell ref="B54:B55"/>
    <mergeCell ref="C54:C55"/>
    <mergeCell ref="D54:D55"/>
    <mergeCell ref="B33:B34"/>
    <mergeCell ref="C33:C34"/>
    <mergeCell ref="D33:D34"/>
    <mergeCell ref="D6:D7"/>
    <mergeCell ref="B21:B22"/>
    <mergeCell ref="C21:C22"/>
    <mergeCell ref="D21:D22"/>
    <mergeCell ref="B27:B28"/>
    <mergeCell ref="C27:C28"/>
    <mergeCell ref="D27:D28"/>
  </mergeCells>
  <printOptions/>
  <pageMargins left="0.39" right="0.42" top="0.28" bottom="0.2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51"/>
  <sheetViews>
    <sheetView tabSelected="1" zoomScalePageLayoutView="0" workbookViewId="0" topLeftCell="A30">
      <selection activeCell="A1" sqref="A1:IV1"/>
    </sheetView>
  </sheetViews>
  <sheetFormatPr defaultColWidth="9.140625" defaultRowHeight="12.75"/>
  <cols>
    <col min="1" max="1" width="0.13671875" style="213" customWidth="1"/>
    <col min="2" max="2" width="54.57421875" style="213" customWidth="1"/>
    <col min="3" max="3" width="11.8515625" style="213" customWidth="1"/>
    <col min="4" max="4" width="9.00390625" style="213" bestFit="1" customWidth="1"/>
    <col min="5" max="7" width="10.421875" style="213" bestFit="1" customWidth="1"/>
    <col min="8" max="8" width="11.7109375" style="213" bestFit="1" customWidth="1"/>
    <col min="9" max="16384" width="9.140625" style="213" customWidth="1"/>
  </cols>
  <sheetData>
    <row r="1" spans="3:4" ht="15" customHeight="1">
      <c r="C1" s="344" t="s">
        <v>8</v>
      </c>
      <c r="D1" s="338"/>
    </row>
    <row r="2" spans="2:4" ht="34.5" customHeight="1">
      <c r="B2" s="342" t="s">
        <v>340</v>
      </c>
      <c r="C2" s="342"/>
      <c r="D2" s="342"/>
    </row>
    <row r="3" spans="2:4" ht="15.75">
      <c r="B3" s="343"/>
      <c r="C3" s="343"/>
      <c r="D3" s="343"/>
    </row>
    <row r="4" spans="2:4" ht="15.75" hidden="1">
      <c r="B4" s="215"/>
      <c r="C4" s="216"/>
      <c r="D4" s="216"/>
    </row>
    <row r="5" spans="2:4" s="219" customFormat="1" ht="18.75" thickBot="1">
      <c r="B5" s="217" t="s">
        <v>226</v>
      </c>
      <c r="C5" s="218"/>
      <c r="D5" s="218"/>
    </row>
    <row r="6" spans="2:4" ht="16.5" thickBot="1">
      <c r="B6" s="220" t="s">
        <v>2</v>
      </c>
      <c r="C6" s="277" t="s">
        <v>341</v>
      </c>
      <c r="D6" s="278" t="s">
        <v>342</v>
      </c>
    </row>
    <row r="7" spans="2:4" ht="15.75">
      <c r="B7" s="221" t="s">
        <v>263</v>
      </c>
      <c r="C7" s="275" t="str">
        <f>C8</f>
        <v>0</v>
      </c>
      <c r="D7" s="276"/>
    </row>
    <row r="8" spans="2:4" ht="15.75" customHeight="1" hidden="1">
      <c r="B8" s="223" t="s">
        <v>264</v>
      </c>
      <c r="C8" s="224" t="s">
        <v>265</v>
      </c>
      <c r="D8" s="225">
        <v>0</v>
      </c>
    </row>
    <row r="9" spans="2:4" ht="15.75">
      <c r="B9" s="226" t="s">
        <v>266</v>
      </c>
      <c r="C9" s="227">
        <f>C10+C11</f>
        <v>1663811</v>
      </c>
      <c r="D9" s="227">
        <f>D10+D11</f>
        <v>1548751</v>
      </c>
    </row>
    <row r="10" spans="2:4" ht="15.75">
      <c r="B10" s="228" t="s">
        <v>267</v>
      </c>
      <c r="C10" s="229">
        <v>1201931</v>
      </c>
      <c r="D10" s="230">
        <v>1220107</v>
      </c>
    </row>
    <row r="11" spans="2:4" ht="15.75">
      <c r="B11" s="231" t="s">
        <v>268</v>
      </c>
      <c r="C11" s="232">
        <v>461880</v>
      </c>
      <c r="D11" s="230">
        <v>328644</v>
      </c>
    </row>
    <row r="12" spans="2:4" ht="15.75">
      <c r="B12" s="226" t="s">
        <v>269</v>
      </c>
      <c r="C12" s="227">
        <f>C13</f>
        <v>-11264</v>
      </c>
      <c r="D12" s="227">
        <f>D13</f>
        <v>11983</v>
      </c>
    </row>
    <row r="13" spans="2:4" ht="15.75">
      <c r="B13" s="231" t="s">
        <v>270</v>
      </c>
      <c r="C13" s="232">
        <v>-11264</v>
      </c>
      <c r="D13" s="230">
        <v>11983</v>
      </c>
    </row>
    <row r="14" spans="2:4" ht="15.75">
      <c r="B14" s="233" t="s">
        <v>271</v>
      </c>
      <c r="C14" s="227">
        <f>C15+C16</f>
        <v>8396</v>
      </c>
      <c r="D14" s="227">
        <f>D15+D16</f>
        <v>-26685</v>
      </c>
    </row>
    <row r="15" spans="2:4" ht="15.75">
      <c r="B15" s="234" t="s">
        <v>272</v>
      </c>
      <c r="C15" s="235">
        <v>8396</v>
      </c>
      <c r="D15" s="230">
        <v>8396</v>
      </c>
    </row>
    <row r="16" spans="2:4" ht="16.5" thickBot="1">
      <c r="B16" s="236" t="s">
        <v>273</v>
      </c>
      <c r="C16" s="237"/>
      <c r="D16" s="238">
        <v>-35081</v>
      </c>
    </row>
    <row r="17" spans="2:4" ht="16.5" thickBot="1">
      <c r="B17" s="239" t="s">
        <v>274</v>
      </c>
      <c r="C17" s="240">
        <f>C14+C12+C9</f>
        <v>1660943</v>
      </c>
      <c r="D17" s="240">
        <f>D14+D12+D9</f>
        <v>1534049</v>
      </c>
    </row>
    <row r="18" spans="2:4" ht="9.75" customHeight="1">
      <c r="B18" s="241"/>
      <c r="C18" s="242"/>
      <c r="D18" s="286">
        <f>D30-D17</f>
        <v>-324781</v>
      </c>
    </row>
    <row r="19" spans="2:4" ht="16.5" thickBot="1">
      <c r="B19" s="217" t="s">
        <v>275</v>
      </c>
      <c r="C19" s="242"/>
      <c r="D19" s="214"/>
    </row>
    <row r="20" spans="2:4" ht="16.5" thickBot="1">
      <c r="B20" s="220" t="s">
        <v>2</v>
      </c>
      <c r="C20" s="277" t="s">
        <v>341</v>
      </c>
      <c r="D20" s="278" t="s">
        <v>342</v>
      </c>
    </row>
    <row r="21" spans="2:4" ht="15.75">
      <c r="B21" s="243" t="s">
        <v>276</v>
      </c>
      <c r="C21" s="222">
        <f>C22+C23+C24+C25+C26</f>
        <v>450616</v>
      </c>
      <c r="D21" s="222">
        <f>D22+D23+D24+D25+D26</f>
        <v>300485</v>
      </c>
    </row>
    <row r="22" spans="2:4" ht="15.75">
      <c r="B22" s="244" t="s">
        <v>277</v>
      </c>
      <c r="C22" s="245">
        <v>23314</v>
      </c>
      <c r="D22" s="246">
        <v>10212</v>
      </c>
    </row>
    <row r="23" spans="2:4" ht="15.75">
      <c r="B23" s="244" t="s">
        <v>278</v>
      </c>
      <c r="C23" s="245">
        <v>253596</v>
      </c>
      <c r="D23" s="246">
        <v>227692</v>
      </c>
    </row>
    <row r="24" spans="2:4" ht="17.25" customHeight="1">
      <c r="B24" s="244" t="s">
        <v>279</v>
      </c>
      <c r="C24" s="245">
        <v>51118</v>
      </c>
      <c r="D24" s="246">
        <v>42202</v>
      </c>
    </row>
    <row r="25" spans="2:4" ht="15.75">
      <c r="B25" s="244" t="s">
        <v>280</v>
      </c>
      <c r="C25" s="245">
        <v>46628</v>
      </c>
      <c r="D25" s="246">
        <v>16419</v>
      </c>
    </row>
    <row r="26" spans="2:4" ht="15.75">
      <c r="B26" s="247" t="s">
        <v>281</v>
      </c>
      <c r="C26" s="245">
        <v>75960</v>
      </c>
      <c r="D26" s="246">
        <v>3960</v>
      </c>
    </row>
    <row r="27" spans="2:4" ht="15.75">
      <c r="B27" s="243" t="s">
        <v>282</v>
      </c>
      <c r="C27" s="222">
        <f>C28+C29</f>
        <v>1210327</v>
      </c>
      <c r="D27" s="222">
        <f>D28+D29</f>
        <v>908783</v>
      </c>
    </row>
    <row r="28" spans="2:4" ht="15.75">
      <c r="B28" s="244" t="s">
        <v>280</v>
      </c>
      <c r="C28" s="245">
        <v>2748</v>
      </c>
      <c r="D28" s="246">
        <v>14561</v>
      </c>
    </row>
    <row r="29" spans="2:4" ht="16.5" thickBot="1">
      <c r="B29" s="247" t="s">
        <v>281</v>
      </c>
      <c r="C29" s="283">
        <v>1207579</v>
      </c>
      <c r="D29" s="248">
        <v>894222</v>
      </c>
    </row>
    <row r="30" spans="2:4" ht="16.5" thickBot="1">
      <c r="B30" s="239" t="s">
        <v>283</v>
      </c>
      <c r="C30" s="249">
        <f>C27+C21</f>
        <v>1660943</v>
      </c>
      <c r="D30" s="249">
        <f>D27+D21</f>
        <v>1209268</v>
      </c>
    </row>
    <row r="31" spans="2:4" ht="9.75" customHeight="1">
      <c r="B31" s="241"/>
      <c r="C31" s="250"/>
      <c r="D31" s="250"/>
    </row>
    <row r="32" spans="2:4" ht="16.5" customHeight="1" thickBot="1">
      <c r="B32" s="251" t="s">
        <v>284</v>
      </c>
      <c r="C32" s="252"/>
      <c r="D32" s="252"/>
    </row>
    <row r="33" spans="2:4" ht="16.5" thickBot="1">
      <c r="B33" s="220" t="s">
        <v>2</v>
      </c>
      <c r="C33" s="277" t="s">
        <v>341</v>
      </c>
      <c r="D33" s="278" t="s">
        <v>342</v>
      </c>
    </row>
    <row r="34" spans="2:4" ht="16.5" thickBot="1">
      <c r="B34" s="253" t="s">
        <v>6</v>
      </c>
      <c r="C34" s="254">
        <f>C35</f>
        <v>450616</v>
      </c>
      <c r="D34" s="254">
        <f>D35</f>
        <v>320473</v>
      </c>
    </row>
    <row r="35" spans="2:4" ht="15.75">
      <c r="B35" s="255" t="s">
        <v>285</v>
      </c>
      <c r="C35" s="256">
        <f>C36+C38+C37</f>
        <v>450616</v>
      </c>
      <c r="D35" s="290">
        <f>D36+D38+D37</f>
        <v>320473</v>
      </c>
    </row>
    <row r="36" spans="2:4" ht="15.75">
      <c r="B36" s="257" t="s">
        <v>286</v>
      </c>
      <c r="C36" s="257">
        <v>276705</v>
      </c>
      <c r="D36" s="258">
        <v>146562</v>
      </c>
    </row>
    <row r="37" spans="2:4" ht="15.75">
      <c r="B37" s="257" t="s">
        <v>287</v>
      </c>
      <c r="C37" s="257">
        <v>31881</v>
      </c>
      <c r="D37" s="258">
        <v>31881</v>
      </c>
    </row>
    <row r="38" spans="2:4" ht="16.5" thickBot="1">
      <c r="B38" s="257" t="s">
        <v>288</v>
      </c>
      <c r="C38" s="292">
        <v>142030</v>
      </c>
      <c r="D38" s="289">
        <v>142030</v>
      </c>
    </row>
    <row r="39" spans="2:4" ht="32.25" thickBot="1">
      <c r="B39" s="253" t="s">
        <v>343</v>
      </c>
      <c r="C39" s="294">
        <f>C40</f>
        <v>0</v>
      </c>
      <c r="D39" s="295">
        <f>D40</f>
        <v>3255</v>
      </c>
    </row>
    <row r="40" spans="2:4" ht="15.75">
      <c r="B40" s="255" t="s">
        <v>285</v>
      </c>
      <c r="C40" s="293">
        <f>C41</f>
        <v>0</v>
      </c>
      <c r="D40" s="293">
        <f>D41</f>
        <v>3255</v>
      </c>
    </row>
    <row r="41" spans="2:4" ht="16.5" thickBot="1">
      <c r="B41" s="259" t="s">
        <v>344</v>
      </c>
      <c r="C41" s="291"/>
      <c r="D41" s="289">
        <v>3255</v>
      </c>
    </row>
    <row r="42" spans="2:4" ht="16.5" thickBot="1">
      <c r="B42" s="261" t="s">
        <v>289</v>
      </c>
      <c r="C42" s="254">
        <f>C43+C44</f>
        <v>1210327</v>
      </c>
      <c r="D42" s="254">
        <f>D43+D44</f>
        <v>1210321</v>
      </c>
    </row>
    <row r="43" spans="2:4" ht="63">
      <c r="B43" s="262" t="s">
        <v>7</v>
      </c>
      <c r="C43" s="263">
        <v>461611</v>
      </c>
      <c r="D43" s="264">
        <v>461605</v>
      </c>
    </row>
    <row r="44" spans="2:4" ht="63">
      <c r="B44" s="265" t="s">
        <v>0</v>
      </c>
      <c r="C44" s="266">
        <v>748716</v>
      </c>
      <c r="D44" s="267">
        <v>748716</v>
      </c>
    </row>
    <row r="45" spans="2:4" ht="16.5" thickBot="1">
      <c r="B45" s="268"/>
      <c r="C45" s="268"/>
      <c r="D45" s="260"/>
    </row>
    <row r="46" spans="2:4" ht="16.5" thickBot="1">
      <c r="B46" s="253" t="s">
        <v>283</v>
      </c>
      <c r="C46" s="254">
        <f>C34+C42+C39</f>
        <v>1660943</v>
      </c>
      <c r="D46" s="254">
        <f>D34+D42+D39</f>
        <v>1534049</v>
      </c>
    </row>
    <row r="47" ht="15" customHeight="1"/>
    <row r="48" spans="2:3" s="271" customFormat="1" ht="15" customHeight="1">
      <c r="B48" s="269"/>
      <c r="C48" s="270"/>
    </row>
    <row r="49" spans="2:3" s="271" customFormat="1" ht="15" customHeight="1">
      <c r="B49" s="272"/>
      <c r="C49" s="273"/>
    </row>
    <row r="50" spans="2:3" s="271" customFormat="1" ht="15" customHeight="1">
      <c r="B50" s="268"/>
      <c r="C50" s="274"/>
    </row>
    <row r="51" spans="2:3" s="271" customFormat="1" ht="15" customHeight="1">
      <c r="B51" s="268"/>
      <c r="C51" s="274"/>
    </row>
    <row r="52" s="271" customFormat="1" ht="15" customHeight="1"/>
    <row r="53" s="271" customFormat="1" ht="15" customHeight="1"/>
  </sheetData>
  <sheetProtection password="B55E" sheet="1" objects="1" scenarios="1" selectLockedCells="1" selectUnlockedCells="1"/>
  <mergeCells count="3">
    <mergeCell ref="B2:D2"/>
    <mergeCell ref="B3:D3"/>
    <mergeCell ref="C1:D1"/>
  </mergeCells>
  <printOptions/>
  <pageMargins left="0.5" right="0.75" top="0.21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2017-01-31T06:12:15Z</cp:lastPrinted>
  <dcterms:created xsi:type="dcterms:W3CDTF">2006-12-05T11:18:07Z</dcterms:created>
  <dcterms:modified xsi:type="dcterms:W3CDTF">2017-01-31T06:22:37Z</dcterms:modified>
  <cp:category/>
  <cp:version/>
  <cp:contentType/>
  <cp:contentStatus/>
</cp:coreProperties>
</file>